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1140" windowWidth="9795" windowHeight="6585" firstSheet="1" activeTab="2"/>
  </bookViews>
  <sheets>
    <sheet name="销售部员工资料表" sheetId="1" r:id="rId1"/>
    <sheet name="考勤记录表" sheetId="2" r:id="rId2"/>
    <sheet name="工资表" sheetId="3" r:id="rId3"/>
    <sheet name="销售业绩表" sheetId="4" r:id="rId4"/>
  </sheets>
  <definedNames/>
  <calcPr fullCalcOnLoad="1"/>
</workbook>
</file>

<file path=xl/sharedStrings.xml><?xml version="1.0" encoding="utf-8"?>
<sst xmlns="http://schemas.openxmlformats.org/spreadsheetml/2006/main" count="219" uniqueCount="95">
  <si>
    <t>销售部员工资料表</t>
  </si>
  <si>
    <t>员工编号</t>
  </si>
  <si>
    <t>姓名</t>
  </si>
  <si>
    <t>性别</t>
  </si>
  <si>
    <t>工作时间</t>
  </si>
  <si>
    <t>学历</t>
  </si>
  <si>
    <t>身份证号码</t>
  </si>
  <si>
    <t>徐晓丽</t>
  </si>
  <si>
    <t>乔蕾</t>
  </si>
  <si>
    <t>女</t>
  </si>
  <si>
    <t>男</t>
  </si>
  <si>
    <t>男</t>
  </si>
  <si>
    <t>周广冉</t>
  </si>
  <si>
    <t>马显国</t>
  </si>
  <si>
    <t>本科</t>
  </si>
  <si>
    <t>硕士</t>
  </si>
  <si>
    <t>博士</t>
  </si>
  <si>
    <t>女</t>
  </si>
  <si>
    <t>本科</t>
  </si>
  <si>
    <t>197732197210110000</t>
  </si>
  <si>
    <t>SL04012</t>
  </si>
  <si>
    <t>SL04241</t>
  </si>
  <si>
    <t>SL04015</t>
  </si>
  <si>
    <t>370811197205200250</t>
  </si>
  <si>
    <t>SL04025</t>
  </si>
  <si>
    <t>魏家平</t>
  </si>
  <si>
    <t>孙茂艳</t>
  </si>
  <si>
    <t>徐伟</t>
  </si>
  <si>
    <t>任惠青</t>
  </si>
  <si>
    <t>张厚营</t>
  </si>
  <si>
    <t>刘丽娟</t>
  </si>
  <si>
    <t>纪风敏</t>
  </si>
  <si>
    <t>张以恒</t>
  </si>
  <si>
    <t>李海峰</t>
  </si>
  <si>
    <t>李仙</t>
  </si>
  <si>
    <t>苏健</t>
  </si>
  <si>
    <t>肖法刚</t>
  </si>
  <si>
    <t>田清涛</t>
  </si>
  <si>
    <t>男</t>
  </si>
  <si>
    <t>专科以下</t>
  </si>
  <si>
    <t>硕士</t>
  </si>
  <si>
    <t>博士</t>
  </si>
  <si>
    <t>专科</t>
  </si>
  <si>
    <t>468687687878781212</t>
  </si>
  <si>
    <t>767987913256123301</t>
  </si>
  <si>
    <t>898321210001335698</t>
  </si>
  <si>
    <t>312465540125652512</t>
  </si>
  <si>
    <t>464657867243553210</t>
  </si>
  <si>
    <t>45678621239484036</t>
  </si>
  <si>
    <t>46578978723233233</t>
  </si>
  <si>
    <t>45646787975246556</t>
  </si>
  <si>
    <t>79986754244545454</t>
  </si>
  <si>
    <t>67897120002156554</t>
  </si>
  <si>
    <t>45979813000561323</t>
  </si>
  <si>
    <t>367321197108210214</t>
  </si>
  <si>
    <t>258811197605200543</t>
  </si>
  <si>
    <t>123456789012345078</t>
  </si>
  <si>
    <t>85403245452122111</t>
  </si>
  <si>
    <t>迟到</t>
  </si>
  <si>
    <t>早退</t>
  </si>
  <si>
    <t>旷工</t>
  </si>
  <si>
    <t>加班</t>
  </si>
  <si>
    <t>销售数量</t>
  </si>
  <si>
    <t>基本工资</t>
  </si>
  <si>
    <t>收入提成</t>
  </si>
  <si>
    <t>住房补助</t>
  </si>
  <si>
    <t>应扣请假费</t>
  </si>
  <si>
    <t>应加加班费</t>
  </si>
  <si>
    <t>实发工资</t>
  </si>
  <si>
    <t>徐晓丽</t>
  </si>
  <si>
    <t>魏家平</t>
  </si>
  <si>
    <t>徐伟</t>
  </si>
  <si>
    <t>张以恒</t>
  </si>
  <si>
    <t>三金</t>
  </si>
  <si>
    <t/>
  </si>
  <si>
    <t xml:space="preserve"> 1996-03-06</t>
  </si>
  <si>
    <t xml:space="preserve"> 1998-08-14</t>
  </si>
  <si>
    <t xml:space="preserve"> 1994-10-15</t>
  </si>
  <si>
    <t xml:space="preserve"> 1999-11-02</t>
  </si>
  <si>
    <t xml:space="preserve"> 1996-07-13</t>
  </si>
  <si>
    <t xml:space="preserve"> 2001-12-20</t>
  </si>
  <si>
    <t xml:space="preserve"> 2001-10-03</t>
  </si>
  <si>
    <t xml:space="preserve"> 2001-05-08</t>
  </si>
  <si>
    <t xml:space="preserve"> 1997-06-08</t>
  </si>
  <si>
    <t xml:space="preserve"> 1996-04-06</t>
  </si>
  <si>
    <t xml:space="preserve"> 1999-09-25</t>
  </si>
  <si>
    <t xml:space="preserve"> 2002-10-19</t>
  </si>
  <si>
    <t xml:space="preserve"> 2001-07-30</t>
  </si>
  <si>
    <t xml:space="preserve"> 2002-09-25</t>
  </si>
  <si>
    <t xml:space="preserve"> 2003-07-09</t>
  </si>
  <si>
    <t xml:space="preserve"> 2001-08-29</t>
  </si>
  <si>
    <t xml:space="preserve"> 1999-07-14</t>
  </si>
  <si>
    <t>二月份销售部工资表</t>
  </si>
  <si>
    <t>二月份销售业绩表</t>
  </si>
  <si>
    <t>二月份考勤记录表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</si>
</sst>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SL04&quot;000"/>
    <numFmt numFmtId="181" formatCode="0000\-00\-00"/>
    <numFmt numFmtId="182" formatCode="&quot;’&quot;0"/>
    <numFmt numFmtId="183" formatCode="000000000000000000"/>
    <numFmt numFmtId="184" formatCode="\'0"/>
    <numFmt numFmtId="185" formatCode="0_);[Red]\(0\)"/>
    <numFmt numFmtId="186" formatCode="&quot;‘&quot;0"/>
    <numFmt numFmtId="187" formatCode="&quot;'&quot;0"/>
    <numFmt numFmtId="188" formatCode="\'"/>
    <numFmt numFmtId="189" formatCode="0_ "/>
  </numFmts>
  <fonts count="8">
    <font>
      <sz val="12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b/>
      <sz val="14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楷体_GB2312"/>
      <family val="3"/>
    </font>
    <font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180" fontId="0" fillId="0" borderId="0" xfId="0" applyNumberFormat="1" applyAlignment="1">
      <alignment/>
    </xf>
    <xf numFmtId="18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 quotePrefix="1">
      <alignment horizontal="center"/>
    </xf>
    <xf numFmtId="0" fontId="0" fillId="0" borderId="1" xfId="0" applyBorder="1" applyAlignment="1">
      <alignment/>
    </xf>
    <xf numFmtId="0" fontId="3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6" fillId="2" borderId="1" xfId="0" applyFont="1" applyFill="1" applyBorder="1" applyAlignment="1">
      <alignment horizontal="center"/>
    </xf>
    <xf numFmtId="180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0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180" fontId="0" fillId="0" borderId="1" xfId="0" applyNumberFormat="1" applyBorder="1" applyAlignment="1" quotePrefix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 quotePrefix="1">
      <alignment/>
    </xf>
    <xf numFmtId="180" fontId="3" fillId="2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2"/>
  <sheetViews>
    <sheetView zoomScale="115" zoomScaleNormal="115" workbookViewId="0" topLeftCell="A1">
      <selection activeCell="A10" sqref="A10"/>
    </sheetView>
  </sheetViews>
  <sheetFormatPr defaultColWidth="9.00390625" defaultRowHeight="14.25"/>
  <cols>
    <col min="1" max="1" width="11.125" style="0" customWidth="1"/>
    <col min="2" max="2" width="7.50390625" style="0" bestFit="1" customWidth="1"/>
    <col min="3" max="3" width="6.00390625" style="0" customWidth="1"/>
    <col min="4" max="4" width="7.75390625" style="0" customWidth="1"/>
    <col min="5" max="5" width="13.125" style="0" customWidth="1"/>
    <col min="6" max="6" width="19.00390625" style="9" customWidth="1"/>
    <col min="7" max="7" width="20.875" style="0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9"/>
      <c r="H1" s="9"/>
      <c r="I1" s="9"/>
    </row>
    <row r="2" spans="1:9" ht="18.75">
      <c r="A2" s="19" t="s">
        <v>1</v>
      </c>
      <c r="B2" s="1" t="s">
        <v>2</v>
      </c>
      <c r="C2" s="1" t="s">
        <v>3</v>
      </c>
      <c r="D2" s="1" t="s">
        <v>5</v>
      </c>
      <c r="E2" s="1" t="s">
        <v>4</v>
      </c>
      <c r="F2" s="8" t="s">
        <v>6</v>
      </c>
      <c r="G2" s="9"/>
      <c r="H2" s="9"/>
      <c r="I2" s="9"/>
    </row>
    <row r="3" spans="1:9" s="3" customFormat="1" ht="14.25">
      <c r="A3" s="2" t="s">
        <v>24</v>
      </c>
      <c r="B3" s="2" t="s">
        <v>7</v>
      </c>
      <c r="C3" s="2" t="s">
        <v>9</v>
      </c>
      <c r="D3" s="2" t="s">
        <v>14</v>
      </c>
      <c r="E3" s="17" t="s">
        <v>75</v>
      </c>
      <c r="F3" s="16" t="s">
        <v>23</v>
      </c>
      <c r="G3" s="9"/>
      <c r="H3" s="9"/>
      <c r="I3" s="9"/>
    </row>
    <row r="4" spans="1:9" s="3" customFormat="1" ht="14.25">
      <c r="A4" s="2" t="s">
        <v>20</v>
      </c>
      <c r="B4" s="2" t="s">
        <v>13</v>
      </c>
      <c r="C4" s="2" t="s">
        <v>10</v>
      </c>
      <c r="D4" s="2" t="s">
        <v>15</v>
      </c>
      <c r="E4" s="17" t="s">
        <v>76</v>
      </c>
      <c r="F4" s="16" t="s">
        <v>55</v>
      </c>
      <c r="G4" s="9"/>
      <c r="H4" s="9"/>
      <c r="I4" s="9"/>
    </row>
    <row r="5" spans="1:9" s="3" customFormat="1" ht="14.25">
      <c r="A5" s="2" t="s">
        <v>21</v>
      </c>
      <c r="B5" s="2" t="s">
        <v>12</v>
      </c>
      <c r="C5" s="2" t="s">
        <v>11</v>
      </c>
      <c r="D5" s="2" t="s">
        <v>14</v>
      </c>
      <c r="E5" s="17" t="s">
        <v>77</v>
      </c>
      <c r="F5" s="16" t="s">
        <v>19</v>
      </c>
      <c r="G5" s="9"/>
      <c r="H5" s="9"/>
      <c r="I5" s="9"/>
    </row>
    <row r="6" spans="1:9" s="3" customFormat="1" ht="14.25">
      <c r="A6" s="2" t="s">
        <v>22</v>
      </c>
      <c r="B6" s="2" t="s">
        <v>8</v>
      </c>
      <c r="C6" s="2" t="s">
        <v>9</v>
      </c>
      <c r="D6" s="2" t="s">
        <v>16</v>
      </c>
      <c r="E6" s="17" t="s">
        <v>79</v>
      </c>
      <c r="F6" s="16" t="s">
        <v>54</v>
      </c>
      <c r="G6" s="9"/>
      <c r="H6" s="9"/>
      <c r="I6" s="9"/>
    </row>
    <row r="7" spans="1:9" s="3" customFormat="1" ht="14.25">
      <c r="A7" s="2">
        <v>13</v>
      </c>
      <c r="B7" s="2" t="s">
        <v>25</v>
      </c>
      <c r="C7" s="2" t="s">
        <v>17</v>
      </c>
      <c r="D7" s="2" t="s">
        <v>39</v>
      </c>
      <c r="E7" s="17" t="s">
        <v>78</v>
      </c>
      <c r="F7" s="2" t="s">
        <v>56</v>
      </c>
      <c r="G7" s="9"/>
      <c r="H7" s="9"/>
      <c r="I7" s="9"/>
    </row>
    <row r="8" spans="1:9" s="3" customFormat="1" ht="14.25">
      <c r="A8" s="2">
        <v>130</v>
      </c>
      <c r="B8" s="2" t="s">
        <v>26</v>
      </c>
      <c r="C8" s="2" t="s">
        <v>17</v>
      </c>
      <c r="D8" s="2" t="s">
        <v>42</v>
      </c>
      <c r="E8" s="17" t="s">
        <v>80</v>
      </c>
      <c r="F8" s="16" t="s">
        <v>43</v>
      </c>
      <c r="G8" s="9"/>
      <c r="H8" s="9"/>
      <c r="I8" s="9"/>
    </row>
    <row r="9" spans="1:9" s="3" customFormat="1" ht="14.25">
      <c r="A9" s="2">
        <v>285</v>
      </c>
      <c r="B9" s="2" t="s">
        <v>27</v>
      </c>
      <c r="C9" s="2" t="s">
        <v>38</v>
      </c>
      <c r="D9" s="2" t="s">
        <v>39</v>
      </c>
      <c r="E9" s="17" t="s">
        <v>81</v>
      </c>
      <c r="F9" s="16" t="s">
        <v>44</v>
      </c>
      <c r="G9" s="9"/>
      <c r="H9" s="9"/>
      <c r="I9" s="9"/>
    </row>
    <row r="10" spans="1:9" s="3" customFormat="1" ht="14.25">
      <c r="A10" s="2">
        <v>169</v>
      </c>
      <c r="B10" s="4" t="s">
        <v>28</v>
      </c>
      <c r="C10" s="5" t="s">
        <v>17</v>
      </c>
      <c r="D10" s="5" t="s">
        <v>18</v>
      </c>
      <c r="E10" s="17" t="s">
        <v>82</v>
      </c>
      <c r="F10" s="6" t="s">
        <v>45</v>
      </c>
      <c r="G10" s="9"/>
      <c r="H10" s="9"/>
      <c r="I10" s="9"/>
    </row>
    <row r="11" spans="1:9" s="3" customFormat="1" ht="14.25">
      <c r="A11" s="2">
        <v>432</v>
      </c>
      <c r="B11" s="5" t="s">
        <v>29</v>
      </c>
      <c r="C11" s="5" t="s">
        <v>38</v>
      </c>
      <c r="D11" s="5" t="s">
        <v>18</v>
      </c>
      <c r="E11" s="17" t="s">
        <v>83</v>
      </c>
      <c r="F11" s="6" t="s">
        <v>46</v>
      </c>
      <c r="G11" s="9"/>
      <c r="H11" s="9"/>
      <c r="I11" s="9"/>
    </row>
    <row r="12" spans="1:9" s="3" customFormat="1" ht="14.25">
      <c r="A12" s="2">
        <v>45</v>
      </c>
      <c r="B12" s="2" t="s">
        <v>30</v>
      </c>
      <c r="C12" s="2" t="s">
        <v>17</v>
      </c>
      <c r="D12" s="2" t="s">
        <v>18</v>
      </c>
      <c r="E12" s="17" t="s">
        <v>84</v>
      </c>
      <c r="F12" s="6" t="s">
        <v>47</v>
      </c>
      <c r="G12" s="9"/>
      <c r="H12" s="9"/>
      <c r="I12" s="9"/>
    </row>
    <row r="13" spans="1:9" s="3" customFormat="1" ht="14.25">
      <c r="A13" s="2">
        <v>121</v>
      </c>
      <c r="B13" s="2" t="s">
        <v>31</v>
      </c>
      <c r="C13" s="2" t="s">
        <v>17</v>
      </c>
      <c r="D13" s="2" t="s">
        <v>18</v>
      </c>
      <c r="E13" s="17" t="s">
        <v>85</v>
      </c>
      <c r="F13" s="6" t="s">
        <v>48</v>
      </c>
      <c r="G13" s="9"/>
      <c r="H13" s="9"/>
      <c r="I13" s="9"/>
    </row>
    <row r="14" spans="1:9" s="3" customFormat="1" ht="14.25">
      <c r="A14" s="2">
        <v>54</v>
      </c>
      <c r="B14" s="2" t="s">
        <v>32</v>
      </c>
      <c r="C14" s="2" t="s">
        <v>38</v>
      </c>
      <c r="D14" s="2" t="s">
        <v>40</v>
      </c>
      <c r="E14" s="17" t="s">
        <v>86</v>
      </c>
      <c r="F14" s="6" t="s">
        <v>57</v>
      </c>
      <c r="G14" s="9"/>
      <c r="H14" s="9"/>
      <c r="I14" s="9"/>
    </row>
    <row r="15" spans="1:9" s="3" customFormat="1" ht="14.25">
      <c r="A15" s="2">
        <v>456</v>
      </c>
      <c r="B15" s="2" t="s">
        <v>33</v>
      </c>
      <c r="C15" s="2" t="s">
        <v>38</v>
      </c>
      <c r="D15" s="2" t="s">
        <v>18</v>
      </c>
      <c r="E15" s="17" t="s">
        <v>87</v>
      </c>
      <c r="F15" s="6" t="s">
        <v>49</v>
      </c>
      <c r="G15" s="9"/>
      <c r="H15" s="9"/>
      <c r="I15" s="9"/>
    </row>
    <row r="16" spans="1:9" ht="14.25">
      <c r="A16" s="2">
        <v>65</v>
      </c>
      <c r="B16" s="2" t="s">
        <v>34</v>
      </c>
      <c r="C16" s="2" t="s">
        <v>17</v>
      </c>
      <c r="D16" s="2" t="s">
        <v>18</v>
      </c>
      <c r="E16" s="17" t="s">
        <v>88</v>
      </c>
      <c r="F16" s="6" t="s">
        <v>50</v>
      </c>
      <c r="G16" s="9"/>
      <c r="H16" s="9"/>
      <c r="I16" s="9"/>
    </row>
    <row r="17" spans="1:9" ht="14.25">
      <c r="A17" s="4">
        <v>45</v>
      </c>
      <c r="B17" s="5" t="s">
        <v>35</v>
      </c>
      <c r="C17" s="5" t="s">
        <v>17</v>
      </c>
      <c r="D17" s="5" t="s">
        <v>41</v>
      </c>
      <c r="E17" s="17" t="s">
        <v>89</v>
      </c>
      <c r="F17" s="6" t="s">
        <v>51</v>
      </c>
      <c r="G17" s="9"/>
      <c r="H17" s="9"/>
      <c r="I17" s="9"/>
    </row>
    <row r="18" spans="1:9" ht="14.25">
      <c r="A18" s="4">
        <v>445</v>
      </c>
      <c r="B18" s="5" t="s">
        <v>36</v>
      </c>
      <c r="C18" s="5" t="s">
        <v>38</v>
      </c>
      <c r="D18" s="5" t="s">
        <v>18</v>
      </c>
      <c r="E18" s="17" t="s">
        <v>91</v>
      </c>
      <c r="F18" s="6" t="s">
        <v>52</v>
      </c>
      <c r="G18" s="9"/>
      <c r="H18" s="9"/>
      <c r="I18" s="9"/>
    </row>
    <row r="19" spans="1:9" ht="14.25">
      <c r="A19" s="4">
        <v>123</v>
      </c>
      <c r="B19" s="5" t="s">
        <v>37</v>
      </c>
      <c r="C19" s="5" t="s">
        <v>38</v>
      </c>
      <c r="D19" s="5" t="s">
        <v>42</v>
      </c>
      <c r="E19" s="17" t="s">
        <v>90</v>
      </c>
      <c r="F19" s="6" t="s">
        <v>53</v>
      </c>
      <c r="G19" s="9"/>
      <c r="H19" s="9"/>
      <c r="I19" s="9"/>
    </row>
    <row r="20" spans="1:9" ht="14.25">
      <c r="A20" s="9"/>
      <c r="B20" s="9"/>
      <c r="C20" s="9"/>
      <c r="D20" s="9"/>
      <c r="E20" s="9"/>
      <c r="F20" s="18" t="s">
        <v>74</v>
      </c>
      <c r="G20" s="9"/>
      <c r="H20" s="9"/>
      <c r="I20" s="9"/>
    </row>
    <row r="21" spans="1:7" ht="14.25">
      <c r="A21" s="9"/>
      <c r="B21" s="9"/>
      <c r="C21" s="9"/>
      <c r="D21" s="9"/>
      <c r="E21" s="9"/>
      <c r="F21" s="18" t="s">
        <v>74</v>
      </c>
      <c r="G21" s="9"/>
    </row>
    <row r="22" spans="1:7" ht="14.25">
      <c r="A22" s="9"/>
      <c r="B22" s="9"/>
      <c r="C22" s="9"/>
      <c r="D22" s="9"/>
      <c r="E22" s="9"/>
      <c r="G22" s="9"/>
    </row>
    <row r="23" spans="1:7" ht="14.25">
      <c r="A23" s="9"/>
      <c r="B23" s="9"/>
      <c r="C23" s="9"/>
      <c r="D23" s="9"/>
      <c r="E23" s="9"/>
      <c r="G23" s="9"/>
    </row>
    <row r="24" spans="1:7" ht="14.25">
      <c r="A24" s="9"/>
      <c r="B24" s="9"/>
      <c r="C24" s="9"/>
      <c r="D24" s="9"/>
      <c r="E24" s="9"/>
      <c r="F24" s="18" t="s">
        <v>74</v>
      </c>
      <c r="G24" s="9"/>
    </row>
    <row r="25" spans="1:7" ht="14.25">
      <c r="A25" s="9"/>
      <c r="B25" s="9"/>
      <c r="C25" s="9"/>
      <c r="D25" s="9"/>
      <c r="E25" s="9"/>
      <c r="G25" s="9"/>
    </row>
    <row r="26" spans="1:7" ht="14.25">
      <c r="A26" s="9"/>
      <c r="B26" s="9"/>
      <c r="C26" s="9"/>
      <c r="D26" s="9"/>
      <c r="E26" s="9"/>
      <c r="G26" s="9"/>
    </row>
    <row r="27" spans="1:7" ht="14.25">
      <c r="A27" s="9"/>
      <c r="B27" s="9"/>
      <c r="C27" s="9"/>
      <c r="D27" s="9"/>
      <c r="E27" s="9"/>
      <c r="G27" s="9"/>
    </row>
    <row r="28" spans="1:7" ht="14.25">
      <c r="A28" s="9"/>
      <c r="B28" s="9"/>
      <c r="C28" s="9"/>
      <c r="D28" s="9"/>
      <c r="E28" s="9"/>
      <c r="G28" s="9"/>
    </row>
    <row r="29" spans="1:7" s="3" customFormat="1" ht="14.25">
      <c r="A29" s="9"/>
      <c r="B29" s="9"/>
      <c r="C29" s="9"/>
      <c r="D29" s="9"/>
      <c r="E29" s="9"/>
      <c r="F29" s="9"/>
      <c r="G29" s="9"/>
    </row>
    <row r="30" spans="1:7" ht="14.25">
      <c r="A30" s="9"/>
      <c r="B30" s="9"/>
      <c r="C30" s="9"/>
      <c r="D30" s="9"/>
      <c r="E30" s="9"/>
      <c r="G30" s="9"/>
    </row>
    <row r="31" spans="1:7" s="3" customFormat="1" ht="14.25">
      <c r="A31" s="9"/>
      <c r="B31" s="9"/>
      <c r="C31" s="9"/>
      <c r="D31" s="9"/>
      <c r="E31" s="9"/>
      <c r="F31" s="9"/>
      <c r="G31" s="9"/>
    </row>
    <row r="32" spans="1:7" ht="14.25">
      <c r="A32" s="9"/>
      <c r="B32" s="9"/>
      <c r="C32" s="9"/>
      <c r="D32" s="9"/>
      <c r="E32" s="9"/>
      <c r="G32" s="9"/>
    </row>
    <row r="33" spans="1:7" ht="14.25">
      <c r="A33" s="9"/>
      <c r="B33" s="9"/>
      <c r="C33" s="9"/>
      <c r="D33" s="9"/>
      <c r="E33" s="9"/>
      <c r="G33" s="9"/>
    </row>
    <row r="34" spans="1:7" ht="14.25">
      <c r="A34" s="9"/>
      <c r="B34" s="9"/>
      <c r="C34" s="9"/>
      <c r="D34" s="9"/>
      <c r="E34" s="9"/>
      <c r="G34" s="9"/>
    </row>
    <row r="35" spans="1:7" ht="14.25">
      <c r="A35" s="9"/>
      <c r="B35" s="9"/>
      <c r="C35" s="9"/>
      <c r="D35" s="9"/>
      <c r="E35" s="9"/>
      <c r="G35" s="9"/>
    </row>
    <row r="36" spans="1:7" ht="14.25">
      <c r="A36" s="9"/>
      <c r="B36" s="9"/>
      <c r="C36" s="9"/>
      <c r="D36" s="9"/>
      <c r="E36" s="9"/>
      <c r="G36" s="9"/>
    </row>
    <row r="37" spans="1:7" ht="14.25">
      <c r="A37" s="9"/>
      <c r="B37" s="9"/>
      <c r="C37" s="9"/>
      <c r="D37" s="9"/>
      <c r="E37" s="9"/>
      <c r="G37" s="9"/>
    </row>
    <row r="38" spans="1:7" ht="14.25">
      <c r="A38" s="9"/>
      <c r="B38" s="9"/>
      <c r="C38" s="9"/>
      <c r="D38" s="9"/>
      <c r="E38" s="9"/>
      <c r="G38" s="9"/>
    </row>
    <row r="39" spans="1:7" ht="14.25">
      <c r="A39" s="9"/>
      <c r="B39" s="9"/>
      <c r="C39" s="9"/>
      <c r="D39" s="9"/>
      <c r="E39" s="9"/>
      <c r="G39" s="9"/>
    </row>
    <row r="40" spans="1:7" ht="14.25">
      <c r="A40" s="9"/>
      <c r="B40" s="9"/>
      <c r="C40" s="9"/>
      <c r="D40" s="9"/>
      <c r="E40" s="9"/>
      <c r="G40" s="9"/>
    </row>
    <row r="41" spans="1:7" ht="14.25">
      <c r="A41" s="9"/>
      <c r="B41" s="9"/>
      <c r="C41" s="9"/>
      <c r="D41" s="9"/>
      <c r="E41" s="9"/>
      <c r="G41" s="9"/>
    </row>
    <row r="42" spans="1:7" ht="14.25">
      <c r="A42" s="9"/>
      <c r="B42" s="9"/>
      <c r="C42" s="9"/>
      <c r="D42" s="9"/>
      <c r="E42" s="9"/>
      <c r="G42" s="9"/>
    </row>
  </sheetData>
  <mergeCells count="1">
    <mergeCell ref="A1:F1"/>
  </mergeCells>
  <dataValidations count="1">
    <dataValidation type="list" allowBlank="1" showInputMessage="1" showErrorMessage="1" sqref="D3 D21 D7:D19">
      <formula1>"专科,本科,硕士,博士,专科以下"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9"/>
  <sheetViews>
    <sheetView workbookViewId="0" topLeftCell="A1">
      <selection activeCell="D13" sqref="D13"/>
    </sheetView>
  </sheetViews>
  <sheetFormatPr defaultColWidth="9.00390625" defaultRowHeight="14.25"/>
  <cols>
    <col min="1" max="1" width="11.875" style="0" customWidth="1"/>
  </cols>
  <sheetData>
    <row r="1" spans="1:7" ht="20.25">
      <c r="A1" s="21" t="s">
        <v>94</v>
      </c>
      <c r="B1" s="21"/>
      <c r="C1" s="21"/>
      <c r="D1" s="21"/>
      <c r="E1" s="21"/>
      <c r="F1" s="21"/>
      <c r="G1" s="21"/>
    </row>
    <row r="2" spans="1:7" ht="18.75">
      <c r="A2" s="1" t="s">
        <v>1</v>
      </c>
      <c r="B2" s="1" t="s">
        <v>2</v>
      </c>
      <c r="C2" s="1" t="s">
        <v>3</v>
      </c>
      <c r="D2" s="1" t="s">
        <v>58</v>
      </c>
      <c r="E2" s="1" t="s">
        <v>59</v>
      </c>
      <c r="F2" s="1" t="s">
        <v>60</v>
      </c>
      <c r="G2" s="1" t="s">
        <v>61</v>
      </c>
    </row>
    <row r="3" spans="1:7" ht="14.25">
      <c r="A3" s="2" t="s">
        <v>24</v>
      </c>
      <c r="B3" s="2" t="s">
        <v>7</v>
      </c>
      <c r="C3" s="2" t="s">
        <v>9</v>
      </c>
      <c r="D3" s="7">
        <v>2</v>
      </c>
      <c r="E3" s="7"/>
      <c r="F3" s="7"/>
      <c r="G3" s="7">
        <v>1</v>
      </c>
    </row>
    <row r="4" spans="1:7" ht="14.25">
      <c r="A4" s="2" t="s">
        <v>20</v>
      </c>
      <c r="B4" s="2" t="s">
        <v>13</v>
      </c>
      <c r="C4" s="2" t="s">
        <v>10</v>
      </c>
      <c r="D4" s="7"/>
      <c r="E4" s="7"/>
      <c r="F4" s="7"/>
      <c r="G4" s="7">
        <v>8</v>
      </c>
    </row>
    <row r="5" spans="1:7" ht="14.25">
      <c r="A5" s="2" t="s">
        <v>21</v>
      </c>
      <c r="B5" s="2" t="s">
        <v>12</v>
      </c>
      <c r="C5" s="2" t="s">
        <v>11</v>
      </c>
      <c r="D5" s="7"/>
      <c r="E5" s="7">
        <v>1</v>
      </c>
      <c r="F5" s="7">
        <v>1</v>
      </c>
      <c r="G5" s="7"/>
    </row>
    <row r="6" spans="1:7" ht="14.25">
      <c r="A6" s="2" t="s">
        <v>22</v>
      </c>
      <c r="B6" s="2" t="s">
        <v>8</v>
      </c>
      <c r="C6" s="2" t="s">
        <v>9</v>
      </c>
      <c r="D6" s="7">
        <v>2</v>
      </c>
      <c r="E6" s="7"/>
      <c r="F6" s="7"/>
      <c r="G6" s="7">
        <v>1</v>
      </c>
    </row>
    <row r="7" spans="1:7" ht="14.25">
      <c r="A7" s="2">
        <v>13</v>
      </c>
      <c r="B7" s="2" t="s">
        <v>25</v>
      </c>
      <c r="C7" s="2" t="s">
        <v>17</v>
      </c>
      <c r="D7" s="7"/>
      <c r="E7" s="7"/>
      <c r="F7" s="7">
        <v>1</v>
      </c>
      <c r="G7" s="7"/>
    </row>
    <row r="8" spans="1:7" ht="14.25">
      <c r="A8" s="2">
        <v>130</v>
      </c>
      <c r="B8" s="2" t="s">
        <v>26</v>
      </c>
      <c r="C8" s="2" t="s">
        <v>17</v>
      </c>
      <c r="D8" s="7">
        <v>8</v>
      </c>
      <c r="E8" s="7">
        <v>1</v>
      </c>
      <c r="F8" s="7"/>
      <c r="G8" s="7"/>
    </row>
    <row r="9" spans="1:7" ht="14.25">
      <c r="A9" s="2">
        <v>285</v>
      </c>
      <c r="B9" s="2" t="s">
        <v>27</v>
      </c>
      <c r="C9" s="2" t="s">
        <v>38</v>
      </c>
      <c r="D9" s="7"/>
      <c r="E9" s="7"/>
      <c r="F9" s="7">
        <v>4</v>
      </c>
      <c r="G9" s="7"/>
    </row>
    <row r="10" spans="1:7" ht="14.25">
      <c r="A10" s="2">
        <v>169</v>
      </c>
      <c r="B10" s="4" t="s">
        <v>28</v>
      </c>
      <c r="C10" s="5" t="s">
        <v>17</v>
      </c>
      <c r="D10" s="7">
        <v>1</v>
      </c>
      <c r="E10" s="7">
        <v>1</v>
      </c>
      <c r="F10" s="7">
        <v>1</v>
      </c>
      <c r="G10" s="7">
        <v>1</v>
      </c>
    </row>
    <row r="11" spans="1:7" ht="14.25">
      <c r="A11" s="2">
        <v>432</v>
      </c>
      <c r="B11" s="5" t="s">
        <v>29</v>
      </c>
      <c r="C11" s="5" t="s">
        <v>38</v>
      </c>
      <c r="D11" s="7"/>
      <c r="E11" s="7"/>
      <c r="F11" s="7"/>
      <c r="G11" s="7">
        <v>1</v>
      </c>
    </row>
    <row r="12" spans="1:7" ht="14.25">
      <c r="A12" s="2">
        <v>45</v>
      </c>
      <c r="B12" s="2" t="s">
        <v>30</v>
      </c>
      <c r="C12" s="2" t="s">
        <v>17</v>
      </c>
      <c r="D12" s="7">
        <v>2</v>
      </c>
      <c r="E12" s="7"/>
      <c r="F12" s="7">
        <v>3</v>
      </c>
      <c r="G12" s="7"/>
    </row>
    <row r="13" spans="1:7" ht="14.25">
      <c r="A13" s="2">
        <v>121</v>
      </c>
      <c r="B13" s="2" t="s">
        <v>31</v>
      </c>
      <c r="C13" s="2" t="s">
        <v>17</v>
      </c>
      <c r="D13" s="7"/>
      <c r="E13" s="7"/>
      <c r="F13" s="7">
        <v>2</v>
      </c>
      <c r="G13" s="7"/>
    </row>
    <row r="14" spans="1:7" ht="14.25">
      <c r="A14" s="2">
        <v>54</v>
      </c>
      <c r="B14" s="2" t="s">
        <v>32</v>
      </c>
      <c r="C14" s="2" t="s">
        <v>38</v>
      </c>
      <c r="D14" s="7">
        <v>7</v>
      </c>
      <c r="E14" s="7">
        <v>1</v>
      </c>
      <c r="F14" s="7"/>
      <c r="G14" s="7"/>
    </row>
    <row r="15" spans="1:7" ht="14.25">
      <c r="A15" s="2">
        <v>456</v>
      </c>
      <c r="B15" s="2" t="s">
        <v>33</v>
      </c>
      <c r="C15" s="2" t="s">
        <v>38</v>
      </c>
      <c r="D15" s="7">
        <v>1</v>
      </c>
      <c r="E15" s="7"/>
      <c r="F15" s="7"/>
      <c r="G15" s="7">
        <v>2</v>
      </c>
    </row>
    <row r="16" spans="1:7" ht="14.25">
      <c r="A16" s="2">
        <v>65</v>
      </c>
      <c r="B16" s="2" t="s">
        <v>34</v>
      </c>
      <c r="C16" s="2" t="s">
        <v>17</v>
      </c>
      <c r="D16" s="7">
        <v>7</v>
      </c>
      <c r="E16" s="7">
        <v>3</v>
      </c>
      <c r="F16" s="7"/>
      <c r="G16" s="7">
        <v>2</v>
      </c>
    </row>
    <row r="17" spans="1:7" ht="14.25">
      <c r="A17" s="4">
        <v>45</v>
      </c>
      <c r="B17" s="5" t="s">
        <v>35</v>
      </c>
      <c r="C17" s="5" t="s">
        <v>17</v>
      </c>
      <c r="D17" s="7"/>
      <c r="E17" s="7">
        <v>2</v>
      </c>
      <c r="F17" s="7"/>
      <c r="G17" s="7"/>
    </row>
    <row r="18" spans="1:7" ht="14.25">
      <c r="A18" s="4">
        <v>445</v>
      </c>
      <c r="B18" s="5" t="s">
        <v>36</v>
      </c>
      <c r="C18" s="5" t="s">
        <v>38</v>
      </c>
      <c r="D18" s="7">
        <v>1</v>
      </c>
      <c r="E18" s="7"/>
      <c r="F18" s="7">
        <v>1</v>
      </c>
      <c r="G18" s="7"/>
    </row>
    <row r="19" spans="1:7" ht="14.25">
      <c r="A19" s="4">
        <v>123</v>
      </c>
      <c r="B19" s="5" t="s">
        <v>37</v>
      </c>
      <c r="C19" s="5" t="s">
        <v>38</v>
      </c>
      <c r="D19" s="7"/>
      <c r="E19" s="7"/>
      <c r="F19" s="7"/>
      <c r="G19" s="7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20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8.25390625" style="0" customWidth="1"/>
    <col min="2" max="2" width="5.875" style="0" customWidth="1"/>
    <col min="3" max="3" width="8.125" style="0" customWidth="1"/>
    <col min="4" max="5" width="8.75390625" style="0" customWidth="1"/>
    <col min="6" max="6" width="10.625" style="0" customWidth="1"/>
    <col min="7" max="7" width="4.25390625" style="0" customWidth="1"/>
    <col min="8" max="8" width="10.50390625" style="0" customWidth="1"/>
    <col min="9" max="9" width="8.625" style="0" customWidth="1"/>
  </cols>
  <sheetData>
    <row r="1" spans="1:9" ht="18.75">
      <c r="A1" s="22" t="s">
        <v>92</v>
      </c>
      <c r="B1" s="22"/>
      <c r="C1" s="22"/>
      <c r="D1" s="22"/>
      <c r="E1" s="22"/>
      <c r="F1" s="22"/>
      <c r="G1" s="22"/>
      <c r="H1" s="22"/>
      <c r="I1" s="22"/>
    </row>
    <row r="2" spans="1:9" ht="14.25">
      <c r="A2" s="10" t="s">
        <v>1</v>
      </c>
      <c r="B2" s="10" t="s">
        <v>2</v>
      </c>
      <c r="C2" s="10" t="s">
        <v>63</v>
      </c>
      <c r="D2" s="10" t="s">
        <v>64</v>
      </c>
      <c r="E2" s="10" t="s">
        <v>65</v>
      </c>
      <c r="F2" s="10" t="s">
        <v>66</v>
      </c>
      <c r="G2" s="10" t="s">
        <v>73</v>
      </c>
      <c r="H2" s="10" t="s">
        <v>67</v>
      </c>
      <c r="I2" s="10" t="s">
        <v>68</v>
      </c>
    </row>
    <row r="3" spans="1:10" ht="14.25">
      <c r="A3" s="11" t="s">
        <v>24</v>
      </c>
      <c r="B3" s="11" t="s">
        <v>69</v>
      </c>
      <c r="C3" s="15">
        <f>600+(MATCH('销售部员工资料表'!D3,{"专科以下","专科","本科","硕士","博士"},0)-1)*400</f>
        <v>1400</v>
      </c>
      <c r="D3" s="15">
        <f>'销售业绩表'!D3*100*5%</f>
        <v>400</v>
      </c>
      <c r="E3" s="15">
        <v>120</v>
      </c>
      <c r="F3" s="15">
        <f>('考勤记录表'!D3+'考勤记录表'!E3)*30+'考勤记录表'!F3*200</f>
        <v>60</v>
      </c>
      <c r="G3" s="15">
        <v>85</v>
      </c>
      <c r="H3" s="15">
        <f>'考勤记录表'!G3*100</f>
        <v>100</v>
      </c>
      <c r="I3" s="15">
        <f>C3+D3+E3-F3-G3+H3</f>
        <v>1875</v>
      </c>
      <c r="J3" s="12"/>
    </row>
    <row r="4" spans="1:10" ht="14.25">
      <c r="A4" s="11" t="s">
        <v>20</v>
      </c>
      <c r="B4" s="11" t="s">
        <v>13</v>
      </c>
      <c r="C4" s="15">
        <f>600+(MATCH('销售部员工资料表'!D4,{"专科以下","专科","本科","硕士","博士"},0)-1)*400</f>
        <v>1800</v>
      </c>
      <c r="D4" s="15">
        <f>'销售业绩表'!D4*100*5%</f>
        <v>375</v>
      </c>
      <c r="E4" s="15">
        <v>120</v>
      </c>
      <c r="F4" s="15">
        <f>('考勤记录表'!D4+'考勤记录表'!E4)*30+'考勤记录表'!F4*200</f>
        <v>0</v>
      </c>
      <c r="G4" s="15">
        <v>85</v>
      </c>
      <c r="H4" s="15">
        <f>'考勤记录表'!G4*100</f>
        <v>800</v>
      </c>
      <c r="I4" s="15">
        <f aca="true" t="shared" si="0" ref="I4:I19">C4+D4+E4-F4-G4+H4</f>
        <v>3010</v>
      </c>
      <c r="J4" s="12"/>
    </row>
    <row r="5" spans="1:10" ht="14.25">
      <c r="A5" s="11" t="s">
        <v>21</v>
      </c>
      <c r="B5" s="11" t="s">
        <v>12</v>
      </c>
      <c r="C5" s="15">
        <f>600+(MATCH('销售部员工资料表'!D5,{"专科以下","专科","本科","硕士","博士"},0)-1)*400</f>
        <v>1400</v>
      </c>
      <c r="D5" s="15">
        <f>'销售业绩表'!D5*100*5%</f>
        <v>225</v>
      </c>
      <c r="E5" s="15">
        <v>120</v>
      </c>
      <c r="F5" s="15">
        <f>('考勤记录表'!D5+'考勤记录表'!E5)*30+'考勤记录表'!F5*200</f>
        <v>230</v>
      </c>
      <c r="G5" s="15">
        <v>85</v>
      </c>
      <c r="H5" s="15">
        <f>'考勤记录表'!G5*100</f>
        <v>0</v>
      </c>
      <c r="I5" s="15">
        <f t="shared" si="0"/>
        <v>1430</v>
      </c>
      <c r="J5" s="12"/>
    </row>
    <row r="6" spans="1:10" ht="14.25">
      <c r="A6" s="11" t="s">
        <v>22</v>
      </c>
      <c r="B6" s="11" t="s">
        <v>8</v>
      </c>
      <c r="C6" s="15">
        <f>600+(MATCH('销售部员工资料表'!D6,{"专科以下","专科","本科","硕士","博士"},0)-1)*400</f>
        <v>2200</v>
      </c>
      <c r="D6" s="15">
        <f>'销售业绩表'!D6*100*5%</f>
        <v>325</v>
      </c>
      <c r="E6" s="15">
        <v>120</v>
      </c>
      <c r="F6" s="15">
        <f>('考勤记录表'!D6+'考勤记录表'!E6)*30+'考勤记录表'!F6*200</f>
        <v>60</v>
      </c>
      <c r="G6" s="15">
        <v>85</v>
      </c>
      <c r="H6" s="15">
        <f>'考勤记录表'!G6*100</f>
        <v>100</v>
      </c>
      <c r="I6" s="15">
        <f t="shared" si="0"/>
        <v>2600</v>
      </c>
      <c r="J6" s="12"/>
    </row>
    <row r="7" spans="1:10" ht="14.25">
      <c r="A7" s="11">
        <v>13</v>
      </c>
      <c r="B7" s="11" t="s">
        <v>70</v>
      </c>
      <c r="C7" s="15">
        <f>600+(MATCH('销售部员工资料表'!D7,{"专科以下","专科","本科","硕士","博士"},0)-1)*400</f>
        <v>600</v>
      </c>
      <c r="D7" s="15">
        <f>'销售业绩表'!D7*100*5%</f>
        <v>425</v>
      </c>
      <c r="E7" s="15">
        <v>120</v>
      </c>
      <c r="F7" s="15">
        <f>('考勤记录表'!D7+'考勤记录表'!E7)*30+'考勤记录表'!F7*200</f>
        <v>200</v>
      </c>
      <c r="G7" s="15">
        <v>85</v>
      </c>
      <c r="H7" s="15">
        <f>'考勤记录表'!G7*100</f>
        <v>0</v>
      </c>
      <c r="I7" s="15">
        <f t="shared" si="0"/>
        <v>860</v>
      </c>
      <c r="J7" s="12"/>
    </row>
    <row r="8" spans="1:10" ht="14.25">
      <c r="A8" s="11">
        <v>130</v>
      </c>
      <c r="B8" s="11" t="s">
        <v>26</v>
      </c>
      <c r="C8" s="15">
        <f>600+(MATCH('销售部员工资料表'!D8,{"专科以下","专科","本科","硕士","博士"},0)-1)*400</f>
        <v>1000</v>
      </c>
      <c r="D8" s="15">
        <f>'销售业绩表'!D8*100*5%</f>
        <v>270</v>
      </c>
      <c r="E8" s="15">
        <v>120</v>
      </c>
      <c r="F8" s="15">
        <f>('考勤记录表'!D8+'考勤记录表'!E8)*30+'考勤记录表'!F8*200</f>
        <v>270</v>
      </c>
      <c r="G8" s="15">
        <v>85</v>
      </c>
      <c r="H8" s="15">
        <f>'考勤记录表'!G8*100</f>
        <v>0</v>
      </c>
      <c r="I8" s="15">
        <f t="shared" si="0"/>
        <v>1035</v>
      </c>
      <c r="J8" s="12"/>
    </row>
    <row r="9" spans="1:10" ht="14.25">
      <c r="A9" s="11">
        <v>285</v>
      </c>
      <c r="B9" s="11" t="s">
        <v>71</v>
      </c>
      <c r="C9" s="15">
        <f>600+(MATCH('销售部员工资料表'!D9,{"专科以下","专科","本科","硕士","博士"},0)-1)*400</f>
        <v>600</v>
      </c>
      <c r="D9" s="15">
        <f>'销售业绩表'!D9*100*5%</f>
        <v>280</v>
      </c>
      <c r="E9" s="15">
        <v>120</v>
      </c>
      <c r="F9" s="15">
        <f>('考勤记录表'!D9+'考勤记录表'!E9)*30+'考勤记录表'!F9*200</f>
        <v>800</v>
      </c>
      <c r="G9" s="15">
        <v>85</v>
      </c>
      <c r="H9" s="15">
        <f>'考勤记录表'!G9*100</f>
        <v>0</v>
      </c>
      <c r="I9" s="15">
        <f t="shared" si="0"/>
        <v>115</v>
      </c>
      <c r="J9" s="12"/>
    </row>
    <row r="10" spans="1:10" ht="14.25">
      <c r="A10" s="11">
        <v>169</v>
      </c>
      <c r="B10" s="13" t="s">
        <v>28</v>
      </c>
      <c r="C10" s="15">
        <f>600+(MATCH('销售部员工资料表'!D10,{"专科以下","专科","本科","硕士","博士"},0)-1)*400</f>
        <v>1400</v>
      </c>
      <c r="D10" s="15">
        <f>'销售业绩表'!D10*100*5%</f>
        <v>345</v>
      </c>
      <c r="E10" s="15">
        <v>120</v>
      </c>
      <c r="F10" s="15">
        <f>('考勤记录表'!D10+'考勤记录表'!E10)*30+'考勤记录表'!F10*200</f>
        <v>260</v>
      </c>
      <c r="G10" s="15">
        <v>85</v>
      </c>
      <c r="H10" s="15">
        <f>'考勤记录表'!G10*100</f>
        <v>100</v>
      </c>
      <c r="I10" s="15">
        <f t="shared" si="0"/>
        <v>1620</v>
      </c>
      <c r="J10" s="12"/>
    </row>
    <row r="11" spans="1:10" ht="14.25">
      <c r="A11" s="11">
        <v>432</v>
      </c>
      <c r="B11" s="14" t="s">
        <v>29</v>
      </c>
      <c r="C11" s="15">
        <f>600+(MATCH('销售部员工资料表'!D11,{"专科以下","专科","本科","硕士","博士"},0)-1)*400</f>
        <v>1400</v>
      </c>
      <c r="D11" s="15">
        <f>'销售业绩表'!D11*100*5%</f>
        <v>225</v>
      </c>
      <c r="E11" s="15">
        <v>120</v>
      </c>
      <c r="F11" s="15">
        <f>('考勤记录表'!D11+'考勤记录表'!E11)*30+'考勤记录表'!F11*200</f>
        <v>0</v>
      </c>
      <c r="G11" s="15">
        <v>85</v>
      </c>
      <c r="H11" s="15">
        <f>'考勤记录表'!G11*100</f>
        <v>100</v>
      </c>
      <c r="I11" s="15">
        <f t="shared" si="0"/>
        <v>1760</v>
      </c>
      <c r="J11" s="12"/>
    </row>
    <row r="12" spans="1:10" ht="14.25">
      <c r="A12" s="11">
        <v>45</v>
      </c>
      <c r="B12" s="11" t="s">
        <v>30</v>
      </c>
      <c r="C12" s="15">
        <f>600+(MATCH('销售部员工资料表'!D12,{"专科以下","专科","本科","硕士","博士"},0)-1)*400</f>
        <v>1400</v>
      </c>
      <c r="D12" s="15">
        <f>'销售业绩表'!D12*100*5%</f>
        <v>495</v>
      </c>
      <c r="E12" s="15">
        <v>120</v>
      </c>
      <c r="F12" s="15">
        <f>('考勤记录表'!D12+'考勤记录表'!E12)*30+'考勤记录表'!F12*200</f>
        <v>660</v>
      </c>
      <c r="G12" s="15">
        <v>85</v>
      </c>
      <c r="H12" s="15">
        <f>'考勤记录表'!G12*100</f>
        <v>0</v>
      </c>
      <c r="I12" s="15">
        <f t="shared" si="0"/>
        <v>1270</v>
      </c>
      <c r="J12" s="12"/>
    </row>
    <row r="13" spans="1:10" ht="14.25">
      <c r="A13" s="11">
        <v>121</v>
      </c>
      <c r="B13" s="11" t="s">
        <v>31</v>
      </c>
      <c r="C13" s="15">
        <f>600+(MATCH('销售部员工资料表'!D13,{"专科以下","专科","本科","硕士","博士"},0)-1)*400</f>
        <v>1400</v>
      </c>
      <c r="D13" s="15">
        <f>'销售业绩表'!D13*100*5%</f>
        <v>225</v>
      </c>
      <c r="E13" s="15">
        <v>120</v>
      </c>
      <c r="F13" s="15">
        <f>('考勤记录表'!D13+'考勤记录表'!E13)*30+'考勤记录表'!F13*200</f>
        <v>400</v>
      </c>
      <c r="G13" s="15">
        <v>85</v>
      </c>
      <c r="H13" s="15">
        <f>'考勤记录表'!G13*100</f>
        <v>0</v>
      </c>
      <c r="I13" s="15">
        <f t="shared" si="0"/>
        <v>1260</v>
      </c>
      <c r="J13" s="12"/>
    </row>
    <row r="14" spans="1:10" ht="14.25">
      <c r="A14" s="11">
        <v>54</v>
      </c>
      <c r="B14" s="11" t="s">
        <v>72</v>
      </c>
      <c r="C14" s="15">
        <f>600+(MATCH('销售部员工资料表'!D14,{"专科以下","专科","本科","硕士","博士"},0)-1)*400</f>
        <v>1800</v>
      </c>
      <c r="D14" s="15">
        <f>'销售业绩表'!D14*100*5%</f>
        <v>315</v>
      </c>
      <c r="E14" s="15">
        <v>120</v>
      </c>
      <c r="F14" s="15">
        <f>('考勤记录表'!D14+'考勤记录表'!E14)*30+'考勤记录表'!F14*200</f>
        <v>240</v>
      </c>
      <c r="G14" s="15">
        <v>85</v>
      </c>
      <c r="H14" s="15">
        <f>'考勤记录表'!G14*100</f>
        <v>0</v>
      </c>
      <c r="I14" s="15">
        <f t="shared" si="0"/>
        <v>1910</v>
      </c>
      <c r="J14" s="12"/>
    </row>
    <row r="15" spans="1:10" ht="14.25">
      <c r="A15" s="11">
        <v>456</v>
      </c>
      <c r="B15" s="11" t="s">
        <v>33</v>
      </c>
      <c r="C15" s="15">
        <f>600+(MATCH('销售部员工资料表'!D15,{"专科以下","专科","本科","硕士","博士"},0)-1)*400</f>
        <v>1400</v>
      </c>
      <c r="D15" s="15">
        <f>'销售业绩表'!D15*100*5%</f>
        <v>435</v>
      </c>
      <c r="E15" s="15">
        <v>120</v>
      </c>
      <c r="F15" s="15">
        <f>('考勤记录表'!D15+'考勤记录表'!E15)*30+'考勤记录表'!F15*200</f>
        <v>30</v>
      </c>
      <c r="G15" s="15">
        <v>85</v>
      </c>
      <c r="H15" s="15">
        <f>'考勤记录表'!G15*100</f>
        <v>200</v>
      </c>
      <c r="I15" s="15">
        <f t="shared" si="0"/>
        <v>2040</v>
      </c>
      <c r="J15" s="12"/>
    </row>
    <row r="16" spans="1:10" ht="14.25">
      <c r="A16" s="11">
        <v>65</v>
      </c>
      <c r="B16" s="11" t="s">
        <v>34</v>
      </c>
      <c r="C16" s="15">
        <f>600+(MATCH('销售部员工资料表'!D16,{"专科以下","专科","本科","硕士","博士"},0)-1)*400</f>
        <v>1400</v>
      </c>
      <c r="D16" s="15">
        <f>'销售业绩表'!D16*100*5%</f>
        <v>225</v>
      </c>
      <c r="E16" s="15">
        <v>120</v>
      </c>
      <c r="F16" s="15">
        <f>('考勤记录表'!D16+'考勤记录表'!E16)*30+'考勤记录表'!F16*200</f>
        <v>300</v>
      </c>
      <c r="G16" s="15">
        <v>85</v>
      </c>
      <c r="H16" s="15">
        <f>'考勤记录表'!G16*100</f>
        <v>200</v>
      </c>
      <c r="I16" s="15">
        <f t="shared" si="0"/>
        <v>1560</v>
      </c>
      <c r="J16" s="12"/>
    </row>
    <row r="17" spans="1:10" ht="14.25">
      <c r="A17" s="13">
        <v>45</v>
      </c>
      <c r="B17" s="14" t="s">
        <v>35</v>
      </c>
      <c r="C17" s="15">
        <f>600+(MATCH('销售部员工资料表'!D17,{"专科以下","专科","本科","硕士","博士"},0)-1)*400</f>
        <v>2200</v>
      </c>
      <c r="D17" s="15">
        <f>'销售业绩表'!D17*100*5%</f>
        <v>340</v>
      </c>
      <c r="E17" s="15">
        <v>120</v>
      </c>
      <c r="F17" s="15">
        <f>('考勤记录表'!D17+'考勤记录表'!E17)*30+'考勤记录表'!F17*200</f>
        <v>60</v>
      </c>
      <c r="G17" s="15">
        <v>85</v>
      </c>
      <c r="H17" s="15">
        <f>'考勤记录表'!G17*100</f>
        <v>0</v>
      </c>
      <c r="I17" s="15">
        <f t="shared" si="0"/>
        <v>2515</v>
      </c>
      <c r="J17" s="12"/>
    </row>
    <row r="18" spans="1:10" ht="14.25">
      <c r="A18" s="13">
        <v>445</v>
      </c>
      <c r="B18" s="14" t="s">
        <v>36</v>
      </c>
      <c r="C18" s="15">
        <f>600+(MATCH('销售部员工资料表'!D18,{"专科以下","专科","本科","硕士","博士"},0)-1)*400</f>
        <v>1400</v>
      </c>
      <c r="D18" s="15">
        <f>'销售业绩表'!D18*100*5%</f>
        <v>225</v>
      </c>
      <c r="E18" s="15">
        <v>120</v>
      </c>
      <c r="F18" s="15">
        <f>('考勤记录表'!D18+'考勤记录表'!E18)*30+'考勤记录表'!F18*200</f>
        <v>230</v>
      </c>
      <c r="G18" s="15">
        <v>85</v>
      </c>
      <c r="H18" s="15">
        <f>'考勤记录表'!G18*100</f>
        <v>0</v>
      </c>
      <c r="I18" s="15">
        <f t="shared" si="0"/>
        <v>1430</v>
      </c>
      <c r="J18" s="12"/>
    </row>
    <row r="19" spans="1:10" ht="14.25">
      <c r="A19" s="13">
        <v>123</v>
      </c>
      <c r="B19" s="14" t="s">
        <v>37</v>
      </c>
      <c r="C19" s="15">
        <f>600+(MATCH('销售部员工资料表'!D19,{"专科以下","专科","本科","硕士","博士"},0)-1)*400</f>
        <v>1000</v>
      </c>
      <c r="D19" s="15">
        <f>'销售业绩表'!D19*100*5%</f>
        <v>410</v>
      </c>
      <c r="E19" s="15">
        <v>120</v>
      </c>
      <c r="F19" s="15">
        <f>('考勤记录表'!D19+'考勤记录表'!E19)*30+'考勤记录表'!F19*200</f>
        <v>0</v>
      </c>
      <c r="G19" s="15">
        <v>85</v>
      </c>
      <c r="H19" s="15">
        <f>'考勤记录表'!G19*100</f>
        <v>0</v>
      </c>
      <c r="I19" s="15">
        <f t="shared" si="0"/>
        <v>1445</v>
      </c>
      <c r="J19" s="12"/>
    </row>
    <row r="20" spans="1:10" ht="14.25">
      <c r="A20" s="12"/>
      <c r="B20" s="12"/>
      <c r="C20" s="12"/>
      <c r="D20" s="12"/>
      <c r="E20" s="12"/>
      <c r="F20" s="12"/>
      <c r="G20" s="12"/>
      <c r="H20" s="12"/>
      <c r="I20" s="12"/>
      <c r="J20" s="12"/>
    </row>
  </sheetData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D19"/>
  <sheetViews>
    <sheetView workbookViewId="0" topLeftCell="A1">
      <selection activeCell="D9" sqref="D9"/>
    </sheetView>
  </sheetViews>
  <sheetFormatPr defaultColWidth="9.00390625" defaultRowHeight="14.25"/>
  <cols>
    <col min="1" max="1" width="12.50390625" style="0" bestFit="1" customWidth="1"/>
    <col min="4" max="4" width="11.375" style="0" customWidth="1"/>
  </cols>
  <sheetData>
    <row r="1" spans="1:4" ht="20.25">
      <c r="A1" s="21" t="s">
        <v>93</v>
      </c>
      <c r="B1" s="21"/>
      <c r="C1" s="21"/>
      <c r="D1" s="21"/>
    </row>
    <row r="2" spans="1:4" ht="18.75">
      <c r="A2" s="1" t="s">
        <v>1</v>
      </c>
      <c r="B2" s="1" t="s">
        <v>2</v>
      </c>
      <c r="C2" s="1" t="s">
        <v>3</v>
      </c>
      <c r="D2" s="1" t="s">
        <v>62</v>
      </c>
    </row>
    <row r="3" spans="1:4" ht="14.25">
      <c r="A3" s="2" t="s">
        <v>24</v>
      </c>
      <c r="B3" s="2" t="s">
        <v>7</v>
      </c>
      <c r="C3" s="2" t="s">
        <v>9</v>
      </c>
      <c r="D3" s="7">
        <v>80</v>
      </c>
    </row>
    <row r="4" spans="1:4" ht="14.25">
      <c r="A4" s="2" t="s">
        <v>20</v>
      </c>
      <c r="B4" s="2" t="s">
        <v>13</v>
      </c>
      <c r="C4" s="2" t="s">
        <v>10</v>
      </c>
      <c r="D4" s="7">
        <v>75</v>
      </c>
    </row>
    <row r="5" spans="1:4" ht="14.25">
      <c r="A5" s="2" t="s">
        <v>21</v>
      </c>
      <c r="B5" s="2" t="s">
        <v>12</v>
      </c>
      <c r="C5" s="2" t="s">
        <v>11</v>
      </c>
      <c r="D5" s="7">
        <v>45</v>
      </c>
    </row>
    <row r="6" spans="1:4" ht="14.25">
      <c r="A6" s="2" t="s">
        <v>22</v>
      </c>
      <c r="B6" s="2" t="s">
        <v>8</v>
      </c>
      <c r="C6" s="2" t="s">
        <v>9</v>
      </c>
      <c r="D6" s="7">
        <v>65</v>
      </c>
    </row>
    <row r="7" spans="1:4" ht="14.25">
      <c r="A7" s="2">
        <v>13</v>
      </c>
      <c r="B7" s="2" t="s">
        <v>25</v>
      </c>
      <c r="C7" s="2" t="s">
        <v>17</v>
      </c>
      <c r="D7" s="7">
        <v>85</v>
      </c>
    </row>
    <row r="8" spans="1:4" ht="14.25">
      <c r="A8" s="2">
        <v>130</v>
      </c>
      <c r="B8" s="2" t="s">
        <v>26</v>
      </c>
      <c r="C8" s="2" t="s">
        <v>17</v>
      </c>
      <c r="D8" s="7">
        <v>54</v>
      </c>
    </row>
    <row r="9" spans="1:4" ht="14.25">
      <c r="A9" s="2">
        <v>285</v>
      </c>
      <c r="B9" s="2" t="s">
        <v>27</v>
      </c>
      <c r="C9" s="2" t="s">
        <v>38</v>
      </c>
      <c r="D9" s="7">
        <v>56</v>
      </c>
    </row>
    <row r="10" spans="1:4" ht="14.25">
      <c r="A10" s="2">
        <v>169</v>
      </c>
      <c r="B10" s="4" t="s">
        <v>28</v>
      </c>
      <c r="C10" s="5" t="s">
        <v>17</v>
      </c>
      <c r="D10" s="7">
        <v>69</v>
      </c>
    </row>
    <row r="11" spans="1:4" ht="14.25">
      <c r="A11" s="2">
        <v>432</v>
      </c>
      <c r="B11" s="5" t="s">
        <v>29</v>
      </c>
      <c r="C11" s="5" t="s">
        <v>38</v>
      </c>
      <c r="D11" s="7">
        <v>45</v>
      </c>
    </row>
    <row r="12" spans="1:4" ht="14.25">
      <c r="A12" s="2">
        <v>45</v>
      </c>
      <c r="B12" s="2" t="s">
        <v>30</v>
      </c>
      <c r="C12" s="2" t="s">
        <v>17</v>
      </c>
      <c r="D12" s="7">
        <v>99</v>
      </c>
    </row>
    <row r="13" spans="1:4" ht="14.25">
      <c r="A13" s="2">
        <v>121</v>
      </c>
      <c r="B13" s="2" t="s">
        <v>31</v>
      </c>
      <c r="C13" s="2" t="s">
        <v>17</v>
      </c>
      <c r="D13" s="7">
        <v>45</v>
      </c>
    </row>
    <row r="14" spans="1:4" ht="14.25">
      <c r="A14" s="2">
        <v>54</v>
      </c>
      <c r="B14" s="2" t="s">
        <v>32</v>
      </c>
      <c r="C14" s="2" t="s">
        <v>38</v>
      </c>
      <c r="D14" s="7">
        <v>63</v>
      </c>
    </row>
    <row r="15" spans="1:4" ht="14.25">
      <c r="A15" s="2">
        <v>456</v>
      </c>
      <c r="B15" s="2" t="s">
        <v>33</v>
      </c>
      <c r="C15" s="2" t="s">
        <v>38</v>
      </c>
      <c r="D15" s="7">
        <v>87</v>
      </c>
    </row>
    <row r="16" spans="1:4" ht="14.25">
      <c r="A16" s="2">
        <v>65</v>
      </c>
      <c r="B16" s="2" t="s">
        <v>34</v>
      </c>
      <c r="C16" s="2" t="s">
        <v>17</v>
      </c>
      <c r="D16" s="7">
        <v>45</v>
      </c>
    </row>
    <row r="17" spans="1:4" ht="14.25">
      <c r="A17" s="4">
        <v>45</v>
      </c>
      <c r="B17" s="5" t="s">
        <v>35</v>
      </c>
      <c r="C17" s="5" t="s">
        <v>17</v>
      </c>
      <c r="D17" s="7">
        <v>68</v>
      </c>
    </row>
    <row r="18" spans="1:4" ht="14.25">
      <c r="A18" s="4">
        <v>445</v>
      </c>
      <c r="B18" s="5" t="s">
        <v>36</v>
      </c>
      <c r="C18" s="5" t="s">
        <v>38</v>
      </c>
      <c r="D18" s="7">
        <v>45</v>
      </c>
    </row>
    <row r="19" spans="1:4" ht="14.25">
      <c r="A19" s="4">
        <v>123</v>
      </c>
      <c r="B19" s="5" t="s">
        <v>37</v>
      </c>
      <c r="C19" s="5" t="s">
        <v>38</v>
      </c>
      <c r="D19" s="7">
        <v>82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2005-10-22T08:28:35Z</dcterms:modified>
  <cp:category/>
  <cp:version/>
  <cp:contentType/>
  <cp:contentStatus/>
</cp:coreProperties>
</file>