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社保基数" sheetId="1" r:id="rId1"/>
  </sheets>
  <definedNames/>
  <calcPr fullCalcOnLoad="1"/>
</workbook>
</file>

<file path=xl/sharedStrings.xml><?xml version="1.0" encoding="utf-8"?>
<sst xmlns="http://schemas.openxmlformats.org/spreadsheetml/2006/main" count="139" uniqueCount="49">
  <si>
    <t>社保公积金计算器</t>
  </si>
  <si>
    <t>月基本工资</t>
  </si>
  <si>
    <t>公司缴纳
社保部分</t>
  </si>
  <si>
    <t>个人缴纳
社保部分</t>
  </si>
  <si>
    <t>公司缴纳
公积金</t>
  </si>
  <si>
    <t>个人缴纳
公积金</t>
  </si>
  <si>
    <t>应缴社保</t>
  </si>
  <si>
    <t>应缴个税</t>
  </si>
  <si>
    <t>实发工资</t>
  </si>
  <si>
    <t>填写：</t>
  </si>
  <si>
    <r>
      <t>1</t>
    </r>
    <r>
      <rPr>
        <b/>
        <sz val="10"/>
        <color indexed="9"/>
        <rFont val="宋体"/>
        <family val="0"/>
      </rPr>
      <t>、社会保险费（城镇保险）</t>
    </r>
    <r>
      <rPr>
        <b/>
        <sz val="10"/>
        <color indexed="9"/>
        <rFont val="宋体"/>
        <family val="0"/>
      </rPr>
      <t xml:space="preserve">  </t>
    </r>
    <r>
      <rPr>
        <b/>
        <sz val="10"/>
        <color indexed="9"/>
        <rFont val="宋体"/>
        <family val="0"/>
      </rPr>
      <t>（有效时间：</t>
    </r>
    <r>
      <rPr>
        <b/>
        <sz val="10"/>
        <color indexed="9"/>
        <rFont val="宋体"/>
        <family val="0"/>
      </rPr>
      <t>2014</t>
    </r>
    <r>
      <rPr>
        <b/>
        <sz val="10"/>
        <color indexed="9"/>
        <rFont val="宋体"/>
        <family val="0"/>
      </rPr>
      <t>年</t>
    </r>
    <r>
      <rPr>
        <b/>
        <sz val="10"/>
        <color indexed="9"/>
        <rFont val="宋体"/>
        <family val="0"/>
      </rPr>
      <t>4</t>
    </r>
    <r>
      <rPr>
        <b/>
        <sz val="10"/>
        <color indexed="9"/>
        <rFont val="宋体"/>
        <family val="0"/>
      </rPr>
      <t>月</t>
    </r>
    <r>
      <rPr>
        <b/>
        <sz val="10"/>
        <color indexed="9"/>
        <rFont val="宋体"/>
        <family val="0"/>
      </rPr>
      <t>~2015</t>
    </r>
    <r>
      <rPr>
        <b/>
        <sz val="10"/>
        <color indexed="9"/>
        <rFont val="宋体"/>
        <family val="0"/>
      </rPr>
      <t>年</t>
    </r>
    <r>
      <rPr>
        <b/>
        <sz val="10"/>
        <color indexed="9"/>
        <rFont val="宋体"/>
        <family val="0"/>
      </rPr>
      <t>3</t>
    </r>
    <r>
      <rPr>
        <b/>
        <sz val="10"/>
        <color indexed="9"/>
        <rFont val="宋体"/>
        <family val="0"/>
      </rPr>
      <t>月）</t>
    </r>
  </si>
  <si>
    <t>项目</t>
  </si>
  <si>
    <r>
      <t>缴费基数的核定标准</t>
    </r>
    <r>
      <rPr>
        <sz val="10"/>
        <rFont val="宋体"/>
        <family val="0"/>
      </rPr>
      <t xml:space="preserve"> </t>
    </r>
  </si>
  <si>
    <t>比例合计</t>
  </si>
  <si>
    <t>企业比例</t>
  </si>
  <si>
    <t>个人比例</t>
  </si>
  <si>
    <t>最高上限</t>
  </si>
  <si>
    <t>最低下限</t>
  </si>
  <si>
    <t>基数</t>
  </si>
  <si>
    <t>公司费用</t>
  </si>
  <si>
    <t>个人费用</t>
  </si>
  <si>
    <t>费用合计</t>
  </si>
  <si>
    <t>养老保险</t>
  </si>
  <si>
    <r>
      <t>1</t>
    </r>
    <r>
      <rPr>
        <sz val="10"/>
        <rFont val="宋体"/>
        <family val="0"/>
      </rPr>
      <t>、首次参加工作和变动工作单位的缴费个人，应按新进单位首月全月工资性收入确定月缴费基数；</t>
    </r>
    <r>
      <rPr>
        <sz val="10"/>
        <rFont val="宋体"/>
        <family val="0"/>
      </rPr>
      <t xml:space="preserve">                                          2</t>
    </r>
    <r>
      <rPr>
        <sz val="10"/>
        <rFont val="宋体"/>
        <family val="0"/>
      </rPr>
      <t>、其他情况在每年</t>
    </r>
    <r>
      <rPr>
        <sz val="10"/>
        <rFont val="宋体"/>
        <family val="0"/>
      </rPr>
      <t>4</t>
    </r>
    <r>
      <rPr>
        <sz val="10"/>
        <rFont val="宋体"/>
        <family val="0"/>
      </rPr>
      <t>月按该员工个人上年度月平均工资调整社会保险基数，上限不超过</t>
    </r>
    <r>
      <rPr>
        <sz val="10"/>
        <color indexed="10"/>
        <rFont val="宋体"/>
        <family val="0"/>
      </rPr>
      <t>本市上年度</t>
    </r>
    <r>
      <rPr>
        <sz val="10"/>
        <color indexed="10"/>
        <rFont val="宋体"/>
        <family val="0"/>
      </rPr>
      <t>2014</t>
    </r>
    <r>
      <rPr>
        <sz val="10"/>
        <color indexed="10"/>
        <rFont val="宋体"/>
        <family val="0"/>
      </rPr>
      <t>年月平均工资【</t>
    </r>
    <r>
      <rPr>
        <sz val="10"/>
        <color indexed="10"/>
        <rFont val="宋体"/>
        <family val="0"/>
      </rPr>
      <t>3969</t>
    </r>
    <r>
      <rPr>
        <sz val="10"/>
        <color indexed="10"/>
        <rFont val="宋体"/>
        <family val="0"/>
      </rPr>
      <t>】元</t>
    </r>
    <r>
      <rPr>
        <sz val="10"/>
        <rFont val="宋体"/>
        <family val="0"/>
      </rPr>
      <t>的</t>
    </r>
    <r>
      <rPr>
        <sz val="10"/>
        <rFont val="宋体"/>
        <family val="0"/>
      </rPr>
      <t>300%</t>
    </r>
    <r>
      <rPr>
        <sz val="10"/>
        <rFont val="宋体"/>
        <family val="0"/>
      </rPr>
      <t>即12820元；下限不低于本市月平均工资</t>
    </r>
    <r>
      <rPr>
        <sz val="10"/>
        <rFont val="宋体"/>
        <family val="0"/>
      </rPr>
      <t>60%</t>
    </r>
    <r>
      <rPr>
        <sz val="10"/>
        <rFont val="宋体"/>
        <family val="0"/>
      </rPr>
      <t>即</t>
    </r>
    <r>
      <rPr>
        <sz val="10"/>
        <rFont val="宋体"/>
        <family val="0"/>
      </rPr>
      <t>2170</t>
    </r>
    <r>
      <rPr>
        <sz val="10"/>
        <rFont val="宋体"/>
        <family val="0"/>
      </rPr>
      <t>元；</t>
    </r>
    <r>
      <rPr>
        <sz val="10"/>
        <color indexed="10"/>
        <rFont val="宋体"/>
        <family val="0"/>
      </rPr>
      <t>月最低工资标准：【1630】元，小时最低工资标准【14.5】元</t>
    </r>
  </si>
  <si>
    <t>生育保险</t>
  </si>
  <si>
    <t>失业保险</t>
  </si>
  <si>
    <t>医疗保险</t>
  </si>
  <si>
    <r>
      <t>2%+0.5%</t>
    </r>
    <r>
      <rPr>
        <sz val="10"/>
        <rFont val="宋体"/>
        <family val="0"/>
      </rPr>
      <t>（个人大病）</t>
    </r>
  </si>
  <si>
    <t>工伤保险</t>
  </si>
  <si>
    <t>小计</t>
  </si>
  <si>
    <t>-</t>
  </si>
  <si>
    <r>
      <t>2</t>
    </r>
    <r>
      <rPr>
        <b/>
        <sz val="10"/>
        <rFont val="宋体"/>
        <family val="0"/>
      </rPr>
      <t>、社会保险费（非正规就业保险）</t>
    </r>
  </si>
  <si>
    <t>备注</t>
  </si>
  <si>
    <r>
      <t>1</t>
    </r>
    <r>
      <rPr>
        <sz val="10"/>
        <rFont val="宋体"/>
        <family val="0"/>
      </rPr>
      <t>、首次参加工作和变动工作单位的缴费个人，应按新进单位首月全月工资性收入确定月缴费基数；</t>
    </r>
    <r>
      <rPr>
        <sz val="10"/>
        <rFont val="宋体"/>
        <family val="0"/>
      </rPr>
      <t xml:space="preserve">                                          2</t>
    </r>
    <r>
      <rPr>
        <sz val="10"/>
        <rFont val="宋体"/>
        <family val="0"/>
      </rPr>
      <t>、其他情况在每年</t>
    </r>
    <r>
      <rPr>
        <sz val="10"/>
        <rFont val="宋体"/>
        <family val="0"/>
      </rPr>
      <t>4</t>
    </r>
    <r>
      <rPr>
        <sz val="10"/>
        <rFont val="宋体"/>
        <family val="0"/>
      </rPr>
      <t>月按该员工个人上年度月平均工资调整社会保险基数，上限不超过本市上年度月平均工资</t>
    </r>
    <r>
      <rPr>
        <sz val="10"/>
        <rFont val="宋体"/>
        <family val="0"/>
      </rPr>
      <t>300%</t>
    </r>
    <r>
      <rPr>
        <sz val="10"/>
        <rFont val="宋体"/>
        <family val="0"/>
      </rPr>
      <t>即</t>
    </r>
    <r>
      <rPr>
        <sz val="10"/>
        <rFont val="宋体"/>
        <family val="0"/>
      </rPr>
      <t>11688</t>
    </r>
    <r>
      <rPr>
        <sz val="10"/>
        <rFont val="宋体"/>
        <family val="0"/>
      </rPr>
      <t>元；下限为最低工资标准</t>
    </r>
    <r>
      <rPr>
        <sz val="10"/>
        <rFont val="宋体"/>
        <family val="0"/>
      </rPr>
      <t>2338</t>
    </r>
    <r>
      <rPr>
        <sz val="10"/>
        <rFont val="宋体"/>
        <family val="0"/>
      </rPr>
      <t>元；</t>
    </r>
  </si>
  <si>
    <r>
      <t>2</t>
    </r>
    <r>
      <rPr>
        <b/>
        <sz val="10"/>
        <color indexed="9"/>
        <rFont val="宋体"/>
        <family val="0"/>
      </rPr>
      <t>、住房公积金</t>
    </r>
    <r>
      <rPr>
        <b/>
        <sz val="10"/>
        <color indexed="9"/>
        <rFont val="宋体"/>
        <family val="0"/>
      </rPr>
      <t xml:space="preserve">    </t>
    </r>
    <r>
      <rPr>
        <b/>
        <sz val="10"/>
        <color indexed="9"/>
        <rFont val="宋体"/>
        <family val="0"/>
      </rPr>
      <t>（有效时间</t>
    </r>
    <r>
      <rPr>
        <b/>
        <sz val="10"/>
        <color indexed="9"/>
        <rFont val="宋体"/>
        <family val="0"/>
      </rPr>
      <t xml:space="preserve"> </t>
    </r>
    <r>
      <rPr>
        <b/>
        <sz val="10"/>
        <color indexed="9"/>
        <rFont val="宋体"/>
        <family val="0"/>
      </rPr>
      <t>：</t>
    </r>
    <r>
      <rPr>
        <b/>
        <sz val="10"/>
        <color indexed="9"/>
        <rFont val="宋体"/>
        <family val="0"/>
      </rPr>
      <t>2013</t>
    </r>
    <r>
      <rPr>
        <b/>
        <sz val="10"/>
        <color indexed="9"/>
        <rFont val="宋体"/>
        <family val="0"/>
      </rPr>
      <t>年</t>
    </r>
    <r>
      <rPr>
        <b/>
        <sz val="10"/>
        <color indexed="9"/>
        <rFont val="宋体"/>
        <family val="0"/>
      </rPr>
      <t>7</t>
    </r>
    <r>
      <rPr>
        <b/>
        <sz val="10"/>
        <color indexed="9"/>
        <rFont val="宋体"/>
        <family val="0"/>
      </rPr>
      <t>月</t>
    </r>
    <r>
      <rPr>
        <b/>
        <sz val="10"/>
        <color indexed="9"/>
        <rFont val="宋体"/>
        <family val="0"/>
      </rPr>
      <t>~2014</t>
    </r>
    <r>
      <rPr>
        <b/>
        <sz val="10"/>
        <color indexed="9"/>
        <rFont val="宋体"/>
        <family val="0"/>
      </rPr>
      <t>年</t>
    </r>
    <r>
      <rPr>
        <b/>
        <sz val="10"/>
        <color indexed="9"/>
        <rFont val="宋体"/>
        <family val="0"/>
      </rPr>
      <t>6</t>
    </r>
    <r>
      <rPr>
        <b/>
        <sz val="10"/>
        <color indexed="9"/>
        <rFont val="宋体"/>
        <family val="0"/>
      </rPr>
      <t>月）</t>
    </r>
  </si>
  <si>
    <t>住房公积金</t>
  </si>
  <si>
    <t>职工本人上一年度月平均工资</t>
  </si>
  <si>
    <t>补充住房公积金</t>
  </si>
  <si>
    <t>与基本住房公积金保持一致；</t>
  </si>
  <si>
    <t>备注：计算公式【住房公积金月缴存额=职工本人上一年度月平均工资乘以职工住房公积金缴存比例+职工本人上一年度月平均工资乘以单位住房公积金缴存比例】</t>
  </si>
  <si>
    <r>
      <t>3</t>
    </r>
    <r>
      <rPr>
        <b/>
        <sz val="10"/>
        <color indexed="9"/>
        <rFont val="宋体"/>
        <family val="0"/>
      </rPr>
      <t>、社会保险费（外地农村户籍三险）</t>
    </r>
    <r>
      <rPr>
        <b/>
        <sz val="10"/>
        <color indexed="9"/>
        <rFont val="宋体"/>
        <family val="0"/>
      </rPr>
      <t xml:space="preserve"> </t>
    </r>
    <r>
      <rPr>
        <b/>
        <sz val="10"/>
        <color indexed="9"/>
        <rFont val="宋体"/>
        <family val="0"/>
      </rPr>
      <t>（有效时间：</t>
    </r>
    <r>
      <rPr>
        <b/>
        <sz val="10"/>
        <color indexed="9"/>
        <rFont val="宋体"/>
        <family val="0"/>
      </rPr>
      <t>2014.04~2015.03</t>
    </r>
    <r>
      <rPr>
        <b/>
        <sz val="10"/>
        <color indexed="9"/>
        <rFont val="宋体"/>
        <family val="0"/>
      </rPr>
      <t>）</t>
    </r>
  </si>
  <si>
    <r>
      <t>缴费基数实行</t>
    </r>
    <r>
      <rPr>
        <sz val="10"/>
        <color indexed="8"/>
        <rFont val="宋体"/>
        <family val="0"/>
      </rPr>
      <t>5</t>
    </r>
    <r>
      <rPr>
        <sz val="10"/>
        <color indexed="8"/>
        <rFont val="宋体"/>
        <family val="0"/>
      </rPr>
      <t>年过渡办法：</t>
    </r>
    <r>
      <rPr>
        <sz val="10"/>
        <color indexed="8"/>
        <rFont val="宋体"/>
        <family val="0"/>
      </rPr>
      <t>2012</t>
    </r>
    <r>
      <rPr>
        <sz val="10"/>
        <color indexed="8"/>
        <rFont val="宋体"/>
        <family val="0"/>
      </rPr>
      <t>年度（就是</t>
    </r>
    <r>
      <rPr>
        <sz val="10"/>
        <color indexed="8"/>
        <rFont val="宋体"/>
        <family val="0"/>
      </rPr>
      <t>2012</t>
    </r>
    <r>
      <rPr>
        <sz val="10"/>
        <color indexed="8"/>
        <rFont val="宋体"/>
        <family val="0"/>
      </rPr>
      <t>年</t>
    </r>
    <r>
      <rPr>
        <sz val="10"/>
        <color indexed="8"/>
        <rFont val="宋体"/>
        <family val="0"/>
      </rPr>
      <t>4</t>
    </r>
    <r>
      <rPr>
        <sz val="10"/>
        <color indexed="8"/>
        <rFont val="宋体"/>
        <family val="0"/>
      </rPr>
      <t>月至</t>
    </r>
    <r>
      <rPr>
        <sz val="10"/>
        <color indexed="8"/>
        <rFont val="宋体"/>
        <family val="0"/>
      </rPr>
      <t>2013</t>
    </r>
    <r>
      <rPr>
        <sz val="10"/>
        <color indexed="8"/>
        <rFont val="宋体"/>
        <family val="0"/>
      </rPr>
      <t>年</t>
    </r>
    <r>
      <rPr>
        <sz val="10"/>
        <color indexed="8"/>
        <rFont val="宋体"/>
        <family val="0"/>
      </rPr>
      <t>3</t>
    </r>
    <r>
      <rPr>
        <sz val="10"/>
        <color indexed="8"/>
        <rFont val="宋体"/>
        <family val="0"/>
      </rPr>
      <t>月）个人缴费基数为</t>
    </r>
    <r>
      <rPr>
        <sz val="10"/>
        <color indexed="8"/>
        <rFont val="宋体"/>
        <family val="0"/>
      </rPr>
      <t>45%</t>
    </r>
    <r>
      <rPr>
        <sz val="10"/>
        <color indexed="8"/>
        <rFont val="宋体"/>
        <family val="0"/>
      </rPr>
      <t>；</t>
    </r>
    <r>
      <rPr>
        <sz val="10"/>
        <color indexed="8"/>
        <rFont val="宋体"/>
        <family val="0"/>
      </rPr>
      <t>2013</t>
    </r>
    <r>
      <rPr>
        <sz val="10"/>
        <color indexed="8"/>
        <rFont val="宋体"/>
        <family val="0"/>
      </rPr>
      <t>年度个人缴费基数为</t>
    </r>
    <r>
      <rPr>
        <sz val="10"/>
        <color indexed="8"/>
        <rFont val="宋体"/>
        <family val="0"/>
      </rPr>
      <t>50%</t>
    </r>
    <r>
      <rPr>
        <sz val="10"/>
        <color indexed="8"/>
        <rFont val="宋体"/>
        <family val="0"/>
      </rPr>
      <t>；</t>
    </r>
    <r>
      <rPr>
        <sz val="10"/>
        <color indexed="10"/>
        <rFont val="宋体"/>
        <family val="0"/>
      </rPr>
      <t>2014</t>
    </r>
    <r>
      <rPr>
        <sz val="10"/>
        <color indexed="10"/>
        <rFont val="宋体"/>
        <family val="0"/>
      </rPr>
      <t>年度个人缴费基数为</t>
    </r>
    <r>
      <rPr>
        <sz val="10"/>
        <color indexed="10"/>
        <rFont val="宋体"/>
        <family val="0"/>
      </rPr>
      <t>55%</t>
    </r>
    <r>
      <rPr>
        <sz val="10"/>
        <color indexed="8"/>
        <rFont val="宋体"/>
        <family val="0"/>
      </rPr>
      <t>；</t>
    </r>
    <r>
      <rPr>
        <sz val="10"/>
        <color indexed="8"/>
        <rFont val="宋体"/>
        <family val="0"/>
      </rPr>
      <t>2015</t>
    </r>
    <r>
      <rPr>
        <sz val="10"/>
        <color indexed="8"/>
        <rFont val="宋体"/>
        <family val="0"/>
      </rPr>
      <t>年度起个人缴费基数按照本人上年度月平均工资收入确定，本人上年度月平均工资收入高于上年度全市职工月平均工资</t>
    </r>
    <r>
      <rPr>
        <sz val="10"/>
        <color indexed="8"/>
        <rFont val="宋体"/>
        <family val="0"/>
      </rPr>
      <t>300%</t>
    </r>
    <r>
      <rPr>
        <sz val="10"/>
        <color indexed="8"/>
        <rFont val="宋体"/>
        <family val="0"/>
      </rPr>
      <t>以上的部分不计入缴费基数，低于上年度全市职工月平均工资</t>
    </r>
    <r>
      <rPr>
        <sz val="10"/>
        <color indexed="8"/>
        <rFont val="宋体"/>
        <family val="0"/>
      </rPr>
      <t>60%</t>
    </r>
    <r>
      <rPr>
        <sz val="10"/>
        <color indexed="8"/>
        <rFont val="宋体"/>
        <family val="0"/>
      </rPr>
      <t>的，按上年度全市职工月平均工资的</t>
    </r>
    <r>
      <rPr>
        <sz val="10"/>
        <color indexed="8"/>
        <rFont val="宋体"/>
        <family val="0"/>
      </rPr>
      <t>60%</t>
    </r>
    <r>
      <rPr>
        <sz val="10"/>
        <color indexed="8"/>
        <rFont val="宋体"/>
        <family val="0"/>
      </rPr>
      <t>确定。</t>
    </r>
  </si>
  <si>
    <r>
      <t>4</t>
    </r>
    <r>
      <rPr>
        <b/>
        <sz val="10"/>
        <rFont val="宋体"/>
        <family val="0"/>
      </rPr>
      <t>、社会保险费（小城镇保险）需更新</t>
    </r>
  </si>
  <si>
    <r>
      <t>说明（按</t>
    </r>
    <r>
      <rPr>
        <sz val="10"/>
        <rFont val="宋体"/>
        <family val="0"/>
      </rPr>
      <t>10000</t>
    </r>
    <r>
      <rPr>
        <sz val="10"/>
        <rFont val="宋体"/>
        <family val="0"/>
      </rPr>
      <t>元工资举例测算）</t>
    </r>
    <r>
      <rPr>
        <sz val="10"/>
        <rFont val="宋体"/>
        <family val="0"/>
      </rPr>
      <t xml:space="preserve"> </t>
    </r>
  </si>
  <si>
    <r>
      <t>2011</t>
    </r>
    <r>
      <rPr>
        <sz val="10"/>
        <rFont val="宋体"/>
        <family val="0"/>
      </rPr>
      <t>年</t>
    </r>
    <r>
      <rPr>
        <sz val="10"/>
        <rFont val="宋体"/>
        <family val="0"/>
      </rPr>
      <t>4</t>
    </r>
    <r>
      <rPr>
        <sz val="10"/>
        <rFont val="宋体"/>
        <family val="0"/>
      </rPr>
      <t>月</t>
    </r>
    <r>
      <rPr>
        <sz val="10"/>
        <rFont val="宋体"/>
        <family val="0"/>
      </rPr>
      <t>1</t>
    </r>
    <r>
      <rPr>
        <sz val="10"/>
        <rFont val="宋体"/>
        <family val="0"/>
      </rPr>
      <t>日开始，按</t>
    </r>
    <r>
      <rPr>
        <sz val="10"/>
        <rFont val="宋体"/>
        <family val="0"/>
      </rPr>
      <t>2338</t>
    </r>
    <r>
      <rPr>
        <sz val="10"/>
        <rFont val="宋体"/>
        <family val="0"/>
      </rPr>
      <t>元为缴费基数</t>
    </r>
  </si>
  <si>
    <r>
      <t>残疾人就业保障金不同区有所不同</t>
    </r>
    <r>
      <rPr>
        <sz val="10"/>
        <rFont val="宋体"/>
        <family val="0"/>
      </rPr>
      <t>,</t>
    </r>
    <r>
      <rPr>
        <sz val="10"/>
        <rFont val="宋体"/>
        <family val="0"/>
      </rPr>
      <t>按实际情况收取。</t>
    </r>
  </si>
  <si>
    <t>残疾人就业保障金</t>
  </si>
  <si>
    <r>
      <t>4</t>
    </r>
    <r>
      <rPr>
        <b/>
        <sz val="10"/>
        <rFont val="宋体"/>
        <family val="0"/>
      </rPr>
      <t>、社会保险费（外来人员综合保险）</t>
    </r>
  </si>
  <si>
    <r>
      <t>统一按按</t>
    </r>
    <r>
      <rPr>
        <sz val="10"/>
        <rFont val="宋体"/>
        <family val="0"/>
      </rPr>
      <t>292.20</t>
    </r>
    <r>
      <rPr>
        <sz val="10"/>
        <rFont val="宋体"/>
        <family val="0"/>
      </rPr>
      <t>元</t>
    </r>
    <r>
      <rPr>
        <sz val="10"/>
        <rFont val="宋体"/>
        <family val="0"/>
      </rPr>
      <t>/</t>
    </r>
    <r>
      <rPr>
        <sz val="10"/>
        <rFont val="宋体"/>
        <family val="0"/>
      </rPr>
      <t>人</t>
    </r>
    <r>
      <rPr>
        <sz val="10"/>
        <rFont val="宋体"/>
        <family val="0"/>
      </rPr>
      <t>/</t>
    </r>
    <r>
      <rPr>
        <sz val="10"/>
        <rFont val="宋体"/>
        <family val="0"/>
      </rPr>
      <t>月缴纳</t>
    </r>
    <r>
      <rPr>
        <sz val="10"/>
        <rFont val="宋体"/>
        <family val="0"/>
      </rPr>
      <t xml:space="preserve">                                                                                                                                                                           2009</t>
    </r>
    <r>
      <rPr>
        <sz val="10"/>
        <rFont val="宋体"/>
        <family val="0"/>
      </rPr>
      <t>年</t>
    </r>
    <r>
      <rPr>
        <sz val="10"/>
        <rFont val="宋体"/>
        <family val="0"/>
      </rPr>
      <t>7</t>
    </r>
    <r>
      <rPr>
        <sz val="10"/>
        <rFont val="宋体"/>
        <family val="0"/>
      </rPr>
      <t>月非上海户籍员工的户籍性质为农村的可以书面申请缴纳外来人员综合保险，其他人员必须缴纳城镇保险</t>
    </r>
    <r>
      <rPr>
        <sz val="10"/>
        <rFont val="宋体"/>
        <family val="0"/>
      </rPr>
      <t>22</t>
    </r>
    <r>
      <rPr>
        <sz val="10"/>
        <rFont val="宋体"/>
        <family val="0"/>
      </rPr>
      <t>号文</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</si>
</sst>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0"/>
    </font>
    <font>
      <sz val="11"/>
      <name val="宋体"/>
      <family val="0"/>
    </font>
    <font>
      <sz val="12"/>
      <name val="宋体"/>
      <family val="0"/>
    </font>
    <font>
      <sz val="10"/>
      <name val="宋体"/>
      <family val="0"/>
    </font>
    <font>
      <b/>
      <sz val="48"/>
      <name val="宋体"/>
      <family val="0"/>
    </font>
    <font>
      <b/>
      <sz val="14"/>
      <color indexed="48"/>
      <name val="宋体"/>
      <family val="0"/>
    </font>
    <font>
      <sz val="10"/>
      <color indexed="48"/>
      <name val="宋体"/>
      <family val="0"/>
    </font>
    <font>
      <b/>
      <sz val="16"/>
      <color indexed="48"/>
      <name val="宋体"/>
      <family val="0"/>
    </font>
    <font>
      <b/>
      <sz val="10"/>
      <color indexed="9"/>
      <name val="宋体"/>
      <family val="0"/>
    </font>
    <font>
      <b/>
      <sz val="10"/>
      <name val="宋体"/>
      <family val="0"/>
    </font>
    <font>
      <sz val="10"/>
      <color indexed="8"/>
      <name val="宋体"/>
      <family val="0"/>
    </font>
    <font>
      <sz val="10.5"/>
      <name val="宋体"/>
      <family val="0"/>
    </font>
    <font>
      <sz val="11"/>
      <color indexed="9"/>
      <name val="宋体"/>
      <family val="0"/>
    </font>
    <font>
      <i/>
      <sz val="11"/>
      <color indexed="23"/>
      <name val="宋体"/>
      <family val="0"/>
    </font>
    <font>
      <sz val="11"/>
      <color indexed="10"/>
      <name val="宋体"/>
      <family val="0"/>
    </font>
    <font>
      <u val="single"/>
      <sz val="11"/>
      <color indexed="12"/>
      <name val="宋体"/>
      <family val="0"/>
    </font>
    <font>
      <sz val="11"/>
      <color indexed="16"/>
      <name val="宋体"/>
      <family val="0"/>
    </font>
    <font>
      <b/>
      <sz val="11"/>
      <color indexed="63"/>
      <name val="宋体"/>
      <family val="0"/>
    </font>
    <font>
      <b/>
      <sz val="11"/>
      <color indexed="62"/>
      <name val="宋体"/>
      <family val="0"/>
    </font>
    <font>
      <u val="single"/>
      <sz val="11"/>
      <color indexed="20"/>
      <name val="宋体"/>
      <family val="0"/>
    </font>
    <font>
      <b/>
      <sz val="11"/>
      <color indexed="9"/>
      <name val="宋体"/>
      <family val="0"/>
    </font>
    <font>
      <b/>
      <sz val="18"/>
      <color indexed="62"/>
      <name val="宋体"/>
      <family val="0"/>
    </font>
    <font>
      <sz val="11"/>
      <color indexed="62"/>
      <name val="宋体"/>
      <family val="0"/>
    </font>
    <font>
      <sz val="11"/>
      <color indexed="53"/>
      <name val="宋体"/>
      <family val="0"/>
    </font>
    <font>
      <b/>
      <sz val="13"/>
      <color indexed="62"/>
      <name val="宋体"/>
      <family val="0"/>
    </font>
    <font>
      <sz val="11"/>
      <color indexed="17"/>
      <name val="宋体"/>
      <family val="0"/>
    </font>
    <font>
      <b/>
      <sz val="11"/>
      <color indexed="8"/>
      <name val="宋体"/>
      <family val="0"/>
    </font>
    <font>
      <b/>
      <sz val="15"/>
      <color indexed="62"/>
      <name val="宋体"/>
      <family val="0"/>
    </font>
    <font>
      <sz val="11"/>
      <color indexed="19"/>
      <name val="宋体"/>
      <family val="0"/>
    </font>
    <font>
      <b/>
      <sz val="11"/>
      <color indexed="53"/>
      <name val="宋体"/>
      <family val="0"/>
    </font>
    <font>
      <sz val="10"/>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3" tint="0.39998000860214233"/>
      <name val="宋体"/>
      <family val="0"/>
    </font>
    <font>
      <sz val="10"/>
      <color theme="3" tint="0.39998000860214233"/>
      <name val="宋体"/>
      <family val="0"/>
    </font>
    <font>
      <b/>
      <sz val="16"/>
      <color theme="3" tint="0.39998000860214233"/>
      <name val="宋体"/>
      <family val="0"/>
    </font>
    <font>
      <b/>
      <sz val="10"/>
      <color theme="0"/>
      <name val="宋体"/>
      <family val="0"/>
    </font>
    <font>
      <sz val="10"/>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theme="3" tint="0.5999900102615356"/>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top style="medium"/>
      <bottom style="thin"/>
    </border>
    <border>
      <left/>
      <right/>
      <top style="medium"/>
      <bottom style="thin"/>
    </border>
    <border>
      <left style="thin"/>
      <right/>
      <top style="thin"/>
      <bottom style="thin"/>
    </border>
    <border>
      <left/>
      <right/>
      <top style="thin"/>
      <bottom style="thin"/>
    </border>
    <border>
      <left style="medium"/>
      <right style="thin"/>
      <top style="thin"/>
      <bottom/>
    </border>
    <border>
      <left style="medium"/>
      <right style="thin"/>
      <top/>
      <bottom style="medium"/>
    </border>
    <border>
      <left style="thin"/>
      <right style="thin"/>
      <top/>
      <bottom style="medium"/>
    </border>
    <border>
      <left style="medium"/>
      <right/>
      <top style="thin"/>
      <bottom/>
    </border>
    <border>
      <left/>
      <right/>
      <top style="thin"/>
      <bottom/>
    </border>
    <border>
      <left style="medium"/>
      <right/>
      <top/>
      <bottom style="medium"/>
    </border>
    <border>
      <left/>
      <right/>
      <top/>
      <bottom style="medium"/>
    </border>
    <border>
      <left style="thin"/>
      <right style="medium"/>
      <top style="medium"/>
      <bottom style="thin"/>
    </border>
    <border>
      <left style="thin"/>
      <right style="medium"/>
      <top style="thin"/>
      <bottom style="medium"/>
    </border>
    <border>
      <left style="thin"/>
      <right/>
      <top style="medium"/>
      <bottom style="thin"/>
    </border>
    <border>
      <left/>
      <right style="thin"/>
      <top style="thin"/>
      <bottom style="thin"/>
    </border>
    <border>
      <left style="thin"/>
      <right style="medium"/>
      <top style="thin"/>
      <bottom/>
    </border>
    <border>
      <left style="thin"/>
      <right style="medium"/>
      <top/>
      <bottom/>
    </border>
    <border>
      <left style="thin"/>
      <right style="medium"/>
      <top/>
      <bottom style="medium"/>
    </border>
    <border>
      <left/>
      <right style="medium"/>
      <top style="thin"/>
      <bottom style="thin"/>
    </border>
    <border>
      <left style="thin"/>
      <right style="medium"/>
      <top style="thin"/>
      <bottom style="thin"/>
    </border>
    <border>
      <left/>
      <right style="medium"/>
      <top style="medium"/>
      <bottom style="thin"/>
    </border>
    <border>
      <left/>
      <right style="medium"/>
      <top style="thin"/>
      <bottom/>
    </border>
    <border>
      <left/>
      <right style="medium"/>
      <top/>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2" fillId="0" borderId="0">
      <alignment vertical="center"/>
      <protection/>
    </xf>
    <xf numFmtId="43" fontId="2" fillId="0" borderId="0" applyFont="0" applyFill="0" applyBorder="0" applyAlignment="0" applyProtection="0"/>
  </cellStyleXfs>
  <cellXfs count="118">
    <xf numFmtId="0" fontId="0" fillId="0" borderId="0" xfId="0" applyFont="1" applyAlignment="1">
      <alignment vertical="center"/>
    </xf>
    <xf numFmtId="0" fontId="2" fillId="0" borderId="0" xfId="63" applyFont="1" applyFill="1">
      <alignment vertical="center"/>
      <protection/>
    </xf>
    <xf numFmtId="0" fontId="2" fillId="0" borderId="0" xfId="63" applyFont="1" applyFill="1" applyAlignment="1">
      <alignment vertical="center"/>
      <protection/>
    </xf>
    <xf numFmtId="0" fontId="3" fillId="0" borderId="0" xfId="63" applyFont="1" applyFill="1" applyAlignment="1">
      <alignment horizontal="center" vertical="center" wrapText="1" shrinkToFit="1"/>
      <protection/>
    </xf>
    <xf numFmtId="0" fontId="4" fillId="0" borderId="0" xfId="63" applyFont="1" applyFill="1" applyAlignment="1">
      <alignment horizontal="center" vertical="center" wrapText="1" shrinkToFit="1"/>
      <protection/>
    </xf>
    <xf numFmtId="0" fontId="3" fillId="0" borderId="0" xfId="63" applyFont="1" applyFill="1" applyAlignment="1" applyProtection="1">
      <alignment horizontal="center" vertical="center" wrapText="1" shrinkToFit="1"/>
      <protection/>
    </xf>
    <xf numFmtId="0" fontId="3" fillId="0" borderId="10" xfId="63" applyFont="1" applyFill="1" applyBorder="1" applyAlignment="1">
      <alignment horizontal="center" vertical="center" wrapText="1" shrinkToFit="1"/>
      <protection/>
    </xf>
    <xf numFmtId="0" fontId="50" fillId="0" borderId="11" xfId="63" applyFont="1" applyFill="1" applyBorder="1" applyAlignment="1">
      <alignment horizontal="center" vertical="center" wrapText="1" shrinkToFit="1"/>
      <protection/>
    </xf>
    <xf numFmtId="0" fontId="51" fillId="0" borderId="11" xfId="63" applyFont="1" applyFill="1" applyBorder="1" applyAlignment="1" applyProtection="1">
      <alignment horizontal="center" vertical="center" wrapText="1" shrinkToFit="1"/>
      <protection/>
    </xf>
    <xf numFmtId="0" fontId="50" fillId="0" borderId="11" xfId="63" applyFont="1" applyFill="1" applyBorder="1" applyAlignment="1" applyProtection="1">
      <alignment horizontal="center" vertical="center" wrapText="1" shrinkToFit="1"/>
      <protection/>
    </xf>
    <xf numFmtId="0" fontId="50" fillId="0" borderId="12" xfId="63" applyFont="1" applyFill="1" applyBorder="1" applyAlignment="1">
      <alignment horizontal="center" vertical="center" wrapText="1" shrinkToFit="1"/>
      <protection/>
    </xf>
    <xf numFmtId="0" fontId="52" fillId="0" borderId="13" xfId="63" applyFont="1" applyFill="1" applyBorder="1" applyAlignment="1">
      <alignment horizontal="center" vertical="center" wrapText="1" shrinkToFit="1"/>
      <protection/>
    </xf>
    <xf numFmtId="0" fontId="51" fillId="0" borderId="13" xfId="63" applyFont="1" applyFill="1" applyBorder="1" applyAlignment="1" applyProtection="1">
      <alignment horizontal="center" vertical="center" wrapText="1" shrinkToFit="1"/>
      <protection/>
    </xf>
    <xf numFmtId="0" fontId="50" fillId="0" borderId="13" xfId="63" applyFont="1" applyFill="1" applyBorder="1" applyAlignment="1" applyProtection="1">
      <alignment horizontal="center" vertical="center" wrapText="1" shrinkToFit="1"/>
      <protection/>
    </xf>
    <xf numFmtId="0" fontId="53" fillId="33" borderId="10" xfId="63" applyFont="1" applyFill="1" applyBorder="1" applyAlignment="1">
      <alignment horizontal="left" vertical="center" wrapText="1" shrinkToFit="1"/>
      <protection/>
    </xf>
    <xf numFmtId="0" fontId="53" fillId="33" borderId="11" xfId="63" applyFont="1" applyFill="1" applyBorder="1" applyAlignment="1">
      <alignment horizontal="left" vertical="center" wrapText="1" shrinkToFit="1"/>
      <protection/>
    </xf>
    <xf numFmtId="0" fontId="3" fillId="0" borderId="14" xfId="63" applyFont="1" applyFill="1" applyBorder="1" applyAlignment="1">
      <alignment horizontal="center" vertical="center" wrapText="1" shrinkToFit="1"/>
      <protection/>
    </xf>
    <xf numFmtId="0" fontId="3" fillId="0" borderId="15" xfId="63" applyFont="1" applyFill="1" applyBorder="1" applyAlignment="1">
      <alignment horizontal="center" vertical="center" wrapText="1" shrinkToFit="1"/>
      <protection/>
    </xf>
    <xf numFmtId="0" fontId="3" fillId="0" borderId="15" xfId="63" applyFont="1" applyFill="1" applyBorder="1" applyAlignment="1">
      <alignment horizontal="center" vertical="center" wrapText="1" shrinkToFit="1"/>
      <protection/>
    </xf>
    <xf numFmtId="0" fontId="3" fillId="0" borderId="14" xfId="63" applyFont="1" applyFill="1" applyBorder="1" applyAlignment="1">
      <alignment horizontal="center" vertical="center" wrapText="1" shrinkToFit="1"/>
      <protection/>
    </xf>
    <xf numFmtId="0" fontId="3" fillId="0" borderId="16" xfId="63" applyFont="1" applyFill="1" applyBorder="1" applyAlignment="1">
      <alignment horizontal="left" vertical="center" wrapText="1" shrinkToFit="1"/>
      <protection/>
    </xf>
    <xf numFmtId="176" fontId="3" fillId="0" borderId="15" xfId="63" applyNumberFormat="1" applyFont="1" applyFill="1" applyBorder="1" applyAlignment="1">
      <alignment horizontal="center" vertical="center" wrapText="1" shrinkToFit="1"/>
      <protection/>
    </xf>
    <xf numFmtId="43" fontId="3" fillId="0" borderId="15" xfId="64" applyFont="1" applyFill="1" applyBorder="1" applyAlignment="1">
      <alignment horizontal="center" vertical="center" wrapText="1" shrinkToFit="1"/>
    </xf>
    <xf numFmtId="0" fontId="3" fillId="0" borderId="17" xfId="63" applyFont="1" applyFill="1" applyBorder="1" applyAlignment="1">
      <alignment horizontal="left" vertical="center" wrapText="1" shrinkToFit="1"/>
      <protection/>
    </xf>
    <xf numFmtId="0" fontId="3" fillId="34" borderId="12" xfId="63" applyFont="1" applyFill="1" applyBorder="1" applyAlignment="1">
      <alignment horizontal="center" vertical="center" wrapText="1" shrinkToFit="1"/>
      <protection/>
    </xf>
    <xf numFmtId="0" fontId="2" fillId="34" borderId="13" xfId="63" applyFont="1" applyFill="1" applyBorder="1" applyAlignment="1">
      <alignment horizontal="center" vertical="center" wrapText="1" shrinkToFit="1"/>
      <protection/>
    </xf>
    <xf numFmtId="176" fontId="9" fillId="34" borderId="13" xfId="63" applyNumberFormat="1" applyFont="1" applyFill="1" applyBorder="1" applyAlignment="1">
      <alignment horizontal="center" vertical="center" wrapText="1" shrinkToFit="1"/>
      <protection/>
    </xf>
    <xf numFmtId="43" fontId="9" fillId="34" borderId="13" xfId="64" applyFont="1" applyFill="1" applyBorder="1" applyAlignment="1">
      <alignment horizontal="center" vertical="center" wrapText="1" shrinkToFit="1"/>
    </xf>
    <xf numFmtId="0" fontId="2" fillId="0" borderId="0" xfId="63" applyFont="1" applyFill="1" applyAlignment="1">
      <alignment vertical="center" wrapText="1"/>
      <protection/>
    </xf>
    <xf numFmtId="0" fontId="2" fillId="0" borderId="0" xfId="63" applyFont="1" applyFill="1" applyAlignment="1">
      <alignment horizontal="center" vertical="center"/>
      <protection/>
    </xf>
    <xf numFmtId="0" fontId="9" fillId="0" borderId="10" xfId="63" applyFont="1" applyFill="1" applyBorder="1" applyAlignment="1">
      <alignment horizontal="left" vertical="center" wrapText="1" shrinkToFit="1"/>
      <protection/>
    </xf>
    <xf numFmtId="0" fontId="9" fillId="0" borderId="11" xfId="63" applyFont="1" applyFill="1" applyBorder="1" applyAlignment="1">
      <alignment horizontal="left" vertical="center" wrapText="1" shrinkToFit="1"/>
      <protection/>
    </xf>
    <xf numFmtId="0" fontId="3" fillId="0" borderId="14" xfId="63" applyFont="1" applyFill="1" applyBorder="1" applyAlignment="1">
      <alignment vertical="center" wrapText="1" shrinkToFit="1"/>
      <protection/>
    </xf>
    <xf numFmtId="0" fontId="3" fillId="0" borderId="16" xfId="63" applyFont="1" applyFill="1" applyBorder="1" applyAlignment="1">
      <alignment vertical="center" wrapText="1" shrinkToFit="1"/>
      <protection/>
    </xf>
    <xf numFmtId="176" fontId="3" fillId="0" borderId="15" xfId="63" applyNumberFormat="1" applyFont="1" applyFill="1" applyBorder="1" applyAlignment="1">
      <alignment vertical="center" wrapText="1" shrinkToFit="1"/>
      <protection/>
    </xf>
    <xf numFmtId="43" fontId="3" fillId="0" borderId="15" xfId="64" applyFont="1" applyFill="1" applyBorder="1" applyAlignment="1">
      <alignment vertical="center" wrapText="1" shrinkToFit="1"/>
    </xf>
    <xf numFmtId="0" fontId="3" fillId="0" borderId="17" xfId="63" applyFont="1" applyFill="1" applyBorder="1" applyAlignment="1">
      <alignment vertical="center" wrapText="1" shrinkToFit="1"/>
      <protection/>
    </xf>
    <xf numFmtId="0" fontId="3" fillId="0" borderId="18" xfId="63" applyFont="1" applyFill="1" applyBorder="1" applyAlignment="1">
      <alignment vertical="center" wrapText="1" shrinkToFit="1"/>
      <protection/>
    </xf>
    <xf numFmtId="0" fontId="3" fillId="0" borderId="12" xfId="63" applyFont="1" applyFill="1" applyBorder="1" applyAlignment="1">
      <alignment horizontal="center" vertical="center" wrapText="1" shrinkToFit="1"/>
      <protection/>
    </xf>
    <xf numFmtId="0" fontId="2" fillId="0" borderId="13" xfId="63" applyFont="1" applyFill="1" applyBorder="1" applyAlignment="1">
      <alignment horizontal="center" vertical="center" wrapText="1" shrinkToFit="1"/>
      <protection/>
    </xf>
    <xf numFmtId="176" fontId="9" fillId="0" borderId="13" xfId="63" applyNumberFormat="1" applyFont="1" applyFill="1" applyBorder="1" applyAlignment="1">
      <alignment horizontal="center" vertical="center" wrapText="1" shrinkToFit="1"/>
      <protection/>
    </xf>
    <xf numFmtId="43" fontId="9" fillId="0" borderId="13" xfId="64" applyFont="1" applyFill="1" applyBorder="1" applyAlignment="1">
      <alignment horizontal="center" vertical="center" wrapText="1" shrinkToFit="1"/>
    </xf>
    <xf numFmtId="0" fontId="53" fillId="33" borderId="19" xfId="63" applyFont="1" applyFill="1" applyBorder="1" applyAlignment="1">
      <alignment horizontal="left" vertical="center" wrapText="1" shrinkToFit="1"/>
      <protection/>
    </xf>
    <xf numFmtId="0" fontId="53" fillId="33" borderId="20" xfId="63" applyFont="1" applyFill="1" applyBorder="1" applyAlignment="1">
      <alignment horizontal="left" vertical="center" wrapText="1" shrinkToFit="1"/>
      <protection/>
    </xf>
    <xf numFmtId="0" fontId="3" fillId="0" borderId="21" xfId="63" applyFont="1" applyFill="1" applyBorder="1" applyAlignment="1">
      <alignment horizontal="center" vertical="center" wrapText="1" shrinkToFit="1"/>
      <protection/>
    </xf>
    <xf numFmtId="0" fontId="3" fillId="0" borderId="22" xfId="63" applyFont="1" applyFill="1" applyBorder="1" applyAlignment="1">
      <alignment horizontal="center" vertical="center" wrapText="1" shrinkToFit="1"/>
      <protection/>
    </xf>
    <xf numFmtId="0" fontId="3" fillId="0" borderId="15" xfId="63" applyFont="1" applyFill="1" applyBorder="1" applyAlignment="1">
      <alignment horizontal="left" vertical="center" wrapText="1" shrinkToFit="1"/>
      <protection/>
    </xf>
    <xf numFmtId="0" fontId="3" fillId="0" borderId="23" xfId="63" applyFont="1" applyFill="1" applyBorder="1" applyAlignment="1">
      <alignment horizontal="center" vertical="center" wrapText="1" shrinkToFit="1"/>
      <protection/>
    </xf>
    <xf numFmtId="0" fontId="3" fillId="0" borderId="16" xfId="63" applyFont="1" applyFill="1" applyBorder="1" applyAlignment="1">
      <alignment horizontal="left" vertical="center" wrapText="1" shrinkToFit="1"/>
      <protection/>
    </xf>
    <xf numFmtId="176" fontId="3" fillId="0" borderId="16" xfId="63" applyNumberFormat="1" applyFont="1" applyFill="1" applyBorder="1" applyAlignment="1">
      <alignment horizontal="center" vertical="center" wrapText="1" shrinkToFit="1"/>
      <protection/>
    </xf>
    <xf numFmtId="0" fontId="3" fillId="0" borderId="24" xfId="63" applyFont="1" applyFill="1" applyBorder="1" applyAlignment="1">
      <alignment horizontal="center" vertical="center" wrapText="1" shrinkToFit="1"/>
      <protection/>
    </xf>
    <xf numFmtId="0" fontId="3" fillId="0" borderId="25" xfId="63" applyFont="1" applyFill="1" applyBorder="1" applyAlignment="1">
      <alignment horizontal="left" vertical="center" wrapText="1" shrinkToFit="1"/>
      <protection/>
    </xf>
    <xf numFmtId="176" fontId="3" fillId="0" borderId="13" xfId="63" applyNumberFormat="1" applyFont="1" applyFill="1" applyBorder="1" applyAlignment="1">
      <alignment horizontal="center" vertical="center" wrapText="1" shrinkToFit="1"/>
      <protection/>
    </xf>
    <xf numFmtId="43" fontId="3" fillId="0" borderId="13" xfId="64" applyFont="1" applyFill="1" applyBorder="1" applyAlignment="1">
      <alignment horizontal="center" vertical="center" wrapText="1" shrinkToFit="1"/>
    </xf>
    <xf numFmtId="0" fontId="3" fillId="0" borderId="0" xfId="63" applyFont="1" applyFill="1" applyAlignment="1">
      <alignment horizontal="left" vertical="center" wrapText="1" shrinkToFit="1"/>
      <protection/>
    </xf>
    <xf numFmtId="176" fontId="3" fillId="0" borderId="0" xfId="63" applyNumberFormat="1" applyFont="1" applyFill="1" applyAlignment="1">
      <alignment horizontal="center" vertical="center" wrapText="1" shrinkToFit="1"/>
      <protection/>
    </xf>
    <xf numFmtId="43" fontId="3" fillId="0" borderId="0" xfId="64" applyFont="1" applyFill="1" applyAlignment="1">
      <alignment horizontal="center" vertical="center" wrapText="1" shrinkToFit="1"/>
    </xf>
    <xf numFmtId="0" fontId="53" fillId="33" borderId="10" xfId="63" applyFont="1" applyFill="1" applyBorder="1" applyAlignment="1">
      <alignment horizontal="left" vertical="center" wrapText="1"/>
      <protection/>
    </xf>
    <xf numFmtId="0" fontId="53" fillId="33" borderId="11" xfId="63" applyFont="1" applyFill="1" applyBorder="1" applyAlignment="1">
      <alignment horizontal="left" vertical="center" wrapText="1"/>
      <protection/>
    </xf>
    <xf numFmtId="0" fontId="3" fillId="0" borderId="14" xfId="63" applyFont="1" applyFill="1" applyBorder="1" applyAlignment="1">
      <alignment horizontal="center" vertical="center" wrapText="1"/>
      <protection/>
    </xf>
    <xf numFmtId="0" fontId="3" fillId="0" borderId="15" xfId="63" applyFont="1" applyFill="1" applyBorder="1" applyAlignment="1">
      <alignment horizontal="center" vertical="center" wrapText="1"/>
      <protection/>
    </xf>
    <xf numFmtId="0" fontId="54" fillId="0" borderId="16" xfId="63" applyFont="1" applyFill="1" applyBorder="1" applyAlignment="1">
      <alignment horizontal="center" vertical="center" wrapText="1"/>
      <protection/>
    </xf>
    <xf numFmtId="10" fontId="3" fillId="0" borderId="15" xfId="63" applyNumberFormat="1" applyFont="1" applyFill="1" applyBorder="1" applyAlignment="1">
      <alignment horizontal="center" vertical="center" wrapText="1"/>
      <protection/>
    </xf>
    <xf numFmtId="43" fontId="3" fillId="0" borderId="15" xfId="64" applyFont="1" applyFill="1" applyBorder="1" applyAlignment="1">
      <alignment horizontal="center" vertical="center" wrapText="1"/>
    </xf>
    <xf numFmtId="0" fontId="3" fillId="35" borderId="14" xfId="63" applyFont="1" applyFill="1" applyBorder="1" applyAlignment="1">
      <alignment horizontal="center" vertical="center" wrapText="1"/>
      <protection/>
    </xf>
    <xf numFmtId="0" fontId="54" fillId="0" borderId="17" xfId="63" applyFont="1" applyFill="1" applyBorder="1" applyAlignment="1">
      <alignment horizontal="center" vertical="center" wrapText="1"/>
      <protection/>
    </xf>
    <xf numFmtId="4" fontId="3" fillId="0" borderId="15" xfId="63" applyNumberFormat="1" applyFont="1" applyFill="1" applyBorder="1" applyAlignment="1">
      <alignment horizontal="center" vertical="center" wrapText="1"/>
      <protection/>
    </xf>
    <xf numFmtId="0" fontId="3" fillId="34" borderId="12" xfId="63" applyFont="1" applyFill="1" applyBorder="1" applyAlignment="1">
      <alignment horizontal="center" vertical="center" wrapText="1"/>
      <protection/>
    </xf>
    <xf numFmtId="0" fontId="3" fillId="34" borderId="13" xfId="63" applyFont="1" applyFill="1" applyBorder="1" applyAlignment="1">
      <alignment horizontal="center" vertical="center" wrapText="1"/>
      <protection/>
    </xf>
    <xf numFmtId="10" fontId="9" fillId="34" borderId="13" xfId="63" applyNumberFormat="1" applyFont="1" applyFill="1" applyBorder="1" applyAlignment="1">
      <alignment horizontal="center" vertical="center" wrapText="1"/>
      <protection/>
    </xf>
    <xf numFmtId="4" fontId="9" fillId="34" borderId="13" xfId="63" applyNumberFormat="1" applyFont="1" applyFill="1" applyBorder="1" applyAlignment="1">
      <alignment horizontal="center" vertical="center" wrapText="1"/>
      <protection/>
    </xf>
    <xf numFmtId="43" fontId="9" fillId="34" borderId="13" xfId="63" applyNumberFormat="1" applyFont="1" applyFill="1" applyBorder="1" applyAlignment="1">
      <alignment horizontal="center" vertical="center" wrapText="1"/>
      <protection/>
    </xf>
    <xf numFmtId="0" fontId="9" fillId="0" borderId="19" xfId="63" applyFont="1" applyFill="1" applyBorder="1" applyAlignment="1">
      <alignment horizontal="left" vertical="center" wrapText="1" shrinkToFit="1"/>
      <protection/>
    </xf>
    <xf numFmtId="0" fontId="9" fillId="0" borderId="20" xfId="63" applyFont="1" applyFill="1" applyBorder="1" applyAlignment="1">
      <alignment horizontal="left" vertical="center" wrapText="1" shrinkToFit="1"/>
      <protection/>
    </xf>
    <xf numFmtId="0" fontId="3" fillId="0" borderId="16" xfId="63" applyFont="1" applyFill="1" applyBorder="1" applyAlignment="1">
      <alignment horizontal="center" vertical="center" wrapText="1" shrinkToFit="1"/>
      <protection/>
    </xf>
    <xf numFmtId="0" fontId="3" fillId="0" borderId="17" xfId="63" applyFont="1" applyFill="1" applyBorder="1" applyAlignment="1">
      <alignment horizontal="center" vertical="center" wrapText="1" shrinkToFit="1"/>
      <protection/>
    </xf>
    <xf numFmtId="0" fontId="3" fillId="0" borderId="18" xfId="63" applyFont="1" applyFill="1" applyBorder="1" applyAlignment="1">
      <alignment horizontal="center" vertical="center" wrapText="1" shrinkToFit="1"/>
      <protection/>
    </xf>
    <xf numFmtId="0" fontId="3" fillId="0" borderId="26" xfId="63" applyFont="1" applyFill="1" applyBorder="1" applyAlignment="1">
      <alignment horizontal="left" vertical="center" wrapText="1" shrinkToFit="1"/>
      <protection/>
    </xf>
    <xf numFmtId="0" fontId="3" fillId="0" borderId="27" xfId="63" applyFont="1" applyFill="1" applyBorder="1" applyAlignment="1">
      <alignment horizontal="left" vertical="center" wrapText="1" shrinkToFit="1"/>
      <protection/>
    </xf>
    <xf numFmtId="0" fontId="3" fillId="0" borderId="28" xfId="63" applyFont="1" applyFill="1" applyBorder="1" applyAlignment="1">
      <alignment horizontal="left" vertical="center" wrapText="1" shrinkToFit="1"/>
      <protection/>
    </xf>
    <xf numFmtId="0" fontId="3" fillId="0" borderId="29" xfId="63" applyFont="1" applyFill="1" applyBorder="1" applyAlignment="1">
      <alignment horizontal="left" vertical="center" wrapText="1" shrinkToFit="1"/>
      <protection/>
    </xf>
    <xf numFmtId="0" fontId="52" fillId="0" borderId="0" xfId="63" applyFont="1" applyFill="1" applyBorder="1" applyAlignment="1" applyProtection="1">
      <alignment horizontal="center" vertical="center" wrapText="1" shrinkToFit="1"/>
      <protection/>
    </xf>
    <xf numFmtId="0" fontId="50" fillId="0" borderId="30" xfId="63" applyFont="1" applyFill="1" applyBorder="1" applyAlignment="1" applyProtection="1">
      <alignment horizontal="center" vertical="center" wrapText="1" shrinkToFit="1"/>
      <protection/>
    </xf>
    <xf numFmtId="0" fontId="52" fillId="0" borderId="13" xfId="63" applyFont="1" applyFill="1" applyBorder="1" applyAlignment="1" applyProtection="1">
      <alignment horizontal="center" vertical="center" wrapText="1" shrinkToFit="1"/>
      <protection/>
    </xf>
    <xf numFmtId="0" fontId="50" fillId="0" borderId="31" xfId="63" applyFont="1" applyFill="1" applyBorder="1" applyAlignment="1" applyProtection="1">
      <alignment horizontal="center" vertical="center" wrapText="1" shrinkToFit="1"/>
      <protection/>
    </xf>
    <xf numFmtId="0" fontId="53" fillId="33" borderId="32" xfId="63" applyFont="1" applyFill="1" applyBorder="1" applyAlignment="1">
      <alignment horizontal="left" vertical="center" wrapText="1" shrinkToFit="1"/>
      <protection/>
    </xf>
    <xf numFmtId="0" fontId="53" fillId="33" borderId="30" xfId="63" applyFont="1" applyFill="1" applyBorder="1" applyAlignment="1">
      <alignment horizontal="left" vertical="center" wrapText="1" shrinkToFit="1"/>
      <protection/>
    </xf>
    <xf numFmtId="0" fontId="3" fillId="0" borderId="33" xfId="63" applyFont="1" applyFill="1" applyBorder="1" applyAlignment="1">
      <alignment horizontal="center" vertical="center" wrapText="1" shrinkToFit="1"/>
      <protection/>
    </xf>
    <xf numFmtId="0" fontId="3" fillId="0" borderId="34" xfId="63" applyFont="1" applyFill="1" applyBorder="1" applyAlignment="1">
      <alignment vertical="center" wrapText="1" shrinkToFit="1"/>
      <protection/>
    </xf>
    <xf numFmtId="0" fontId="3" fillId="34" borderId="33" xfId="63" applyFont="1" applyFill="1" applyBorder="1" applyAlignment="1">
      <alignment horizontal="center" vertical="center" wrapText="1" shrinkToFit="1"/>
      <protection/>
    </xf>
    <xf numFmtId="0" fontId="3" fillId="0" borderId="35" xfId="63" applyFont="1" applyFill="1" applyBorder="1" applyAlignment="1">
      <alignment vertical="center" wrapText="1" shrinkToFit="1"/>
      <protection/>
    </xf>
    <xf numFmtId="43" fontId="9" fillId="34" borderId="15" xfId="64" applyFont="1" applyFill="1" applyBorder="1" applyAlignment="1">
      <alignment horizontal="center" vertical="center" wrapText="1" shrinkToFit="1"/>
    </xf>
    <xf numFmtId="0" fontId="3" fillId="0" borderId="36" xfId="63" applyFont="1" applyFill="1" applyBorder="1" applyAlignment="1">
      <alignment vertical="center" wrapText="1" shrinkToFit="1"/>
      <protection/>
    </xf>
    <xf numFmtId="0" fontId="9" fillId="0" borderId="32" xfId="63" applyFont="1" applyFill="1" applyBorder="1" applyAlignment="1">
      <alignment horizontal="left" vertical="center" wrapText="1" shrinkToFit="1"/>
      <protection/>
    </xf>
    <xf numFmtId="0" fontId="9" fillId="0" borderId="30" xfId="63" applyFont="1" applyFill="1" applyBorder="1" applyAlignment="1">
      <alignment horizontal="left" vertical="center" wrapText="1" shrinkToFit="1"/>
      <protection/>
    </xf>
    <xf numFmtId="0" fontId="3" fillId="0" borderId="37" xfId="63" applyFont="1" applyFill="1" applyBorder="1" applyAlignment="1">
      <alignment vertical="center" wrapText="1" shrinkToFit="1"/>
      <protection/>
    </xf>
    <xf numFmtId="0" fontId="3" fillId="0" borderId="33" xfId="63" applyFont="1" applyFill="1" applyBorder="1" applyAlignment="1">
      <alignment horizontal="center" vertical="center" wrapText="1" shrinkToFit="1"/>
      <protection/>
    </xf>
    <xf numFmtId="0" fontId="3" fillId="0" borderId="38" xfId="63" applyFont="1" applyFill="1" applyBorder="1" applyAlignment="1">
      <alignment horizontal="center" vertical="center" wrapText="1" shrinkToFit="1"/>
      <protection/>
    </xf>
    <xf numFmtId="43" fontId="9" fillId="0" borderId="15" xfId="64" applyFont="1" applyFill="1" applyBorder="1" applyAlignment="1">
      <alignment vertical="center" wrapText="1" shrinkToFit="1"/>
    </xf>
    <xf numFmtId="0" fontId="53" fillId="33" borderId="39" xfId="63" applyFont="1" applyFill="1" applyBorder="1" applyAlignment="1">
      <alignment horizontal="left" vertical="center" wrapText="1" shrinkToFit="1"/>
      <protection/>
    </xf>
    <xf numFmtId="0" fontId="3" fillId="0" borderId="34" xfId="63" applyFont="1" applyFill="1" applyBorder="1" applyAlignment="1">
      <alignment horizontal="center" vertical="center" wrapText="1" shrinkToFit="1"/>
      <protection/>
    </xf>
    <xf numFmtId="0" fontId="3" fillId="0" borderId="35" xfId="63" applyFont="1" applyFill="1" applyBorder="1" applyAlignment="1">
      <alignment horizontal="center" vertical="center" wrapText="1" shrinkToFit="1"/>
      <protection/>
    </xf>
    <xf numFmtId="43" fontId="9" fillId="0" borderId="15" xfId="64" applyFont="1" applyFill="1" applyBorder="1" applyAlignment="1">
      <alignment horizontal="center" vertical="center" wrapText="1" shrinkToFit="1"/>
    </xf>
    <xf numFmtId="0" fontId="3" fillId="0" borderId="36" xfId="63" applyFont="1" applyFill="1" applyBorder="1" applyAlignment="1">
      <alignment horizontal="center" vertical="center" wrapText="1" shrinkToFit="1"/>
      <protection/>
    </xf>
    <xf numFmtId="43" fontId="9" fillId="0" borderId="0" xfId="64" applyFont="1" applyFill="1" applyAlignment="1">
      <alignment horizontal="center" vertical="center" wrapText="1" shrinkToFit="1"/>
    </xf>
    <xf numFmtId="0" fontId="53" fillId="33" borderId="30" xfId="63" applyFont="1" applyFill="1" applyBorder="1" applyAlignment="1">
      <alignment horizontal="left" vertical="center" wrapText="1"/>
      <protection/>
    </xf>
    <xf numFmtId="0" fontId="11" fillId="0" borderId="0" xfId="63" applyFont="1" applyFill="1" applyAlignment="1">
      <alignment vertical="center" wrapText="1"/>
      <protection/>
    </xf>
    <xf numFmtId="0" fontId="3" fillId="34" borderId="15" xfId="63" applyFont="1" applyFill="1" applyBorder="1" applyAlignment="1">
      <alignment horizontal="center" vertical="center" wrapText="1"/>
      <protection/>
    </xf>
    <xf numFmtId="0" fontId="3" fillId="0" borderId="34" xfId="63" applyFont="1" applyFill="1" applyBorder="1" applyAlignment="1">
      <alignment horizontal="center" vertical="center" wrapText="1"/>
      <protection/>
    </xf>
    <xf numFmtId="0" fontId="3" fillId="0" borderId="35" xfId="63" applyFont="1" applyFill="1" applyBorder="1" applyAlignment="1">
      <alignment horizontal="center" vertical="center" wrapText="1"/>
      <protection/>
    </xf>
    <xf numFmtId="43" fontId="9" fillId="34" borderId="15" xfId="63" applyNumberFormat="1" applyFont="1" applyFill="1" applyBorder="1" applyAlignment="1">
      <alignment horizontal="center" vertical="center" wrapText="1"/>
      <protection/>
    </xf>
    <xf numFmtId="0" fontId="3" fillId="0" borderId="36" xfId="63" applyFont="1" applyFill="1" applyBorder="1" applyAlignment="1">
      <alignment horizontal="center" vertical="center" wrapText="1"/>
      <protection/>
    </xf>
    <xf numFmtId="0" fontId="9" fillId="0" borderId="39" xfId="63" applyFont="1" applyFill="1" applyBorder="1" applyAlignment="1">
      <alignment horizontal="left" vertical="center" wrapText="1" shrinkToFit="1"/>
      <protection/>
    </xf>
    <xf numFmtId="0" fontId="3" fillId="0" borderId="37" xfId="63" applyFont="1" applyFill="1" applyBorder="1" applyAlignment="1">
      <alignment horizontal="center" vertical="center" wrapText="1" shrinkToFit="1"/>
      <protection/>
    </xf>
    <xf numFmtId="0" fontId="3" fillId="0" borderId="38" xfId="63" applyFont="1" applyFill="1" applyBorder="1" applyAlignment="1">
      <alignment horizontal="center" vertical="center" wrapText="1" shrinkToFit="1"/>
      <protection/>
    </xf>
    <xf numFmtId="0" fontId="3" fillId="0" borderId="31" xfId="63" applyFont="1" applyFill="1" applyBorder="1" applyAlignment="1">
      <alignment horizontal="center" vertical="center" wrapText="1" shrinkToFit="1"/>
      <protection/>
    </xf>
    <xf numFmtId="0" fontId="3" fillId="0" borderId="40" xfId="63" applyFont="1" applyFill="1" applyBorder="1" applyAlignment="1">
      <alignment horizontal="left" vertical="center" wrapText="1" shrinkToFit="1"/>
      <protection/>
    </xf>
    <xf numFmtId="0" fontId="3" fillId="0" borderId="41" xfId="63" applyFont="1" applyFill="1" applyBorder="1" applyAlignment="1">
      <alignment horizontal="left" vertical="center" wrapText="1" shrinkToFi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千位分隔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R61"/>
  <sheetViews>
    <sheetView showGridLines="0" tabSelected="1" zoomScaleSheetLayoutView="90" workbookViewId="0" topLeftCell="A1">
      <selection activeCell="O9" sqref="O9:O16"/>
    </sheetView>
  </sheetViews>
  <sheetFormatPr defaultColWidth="9.00390625" defaultRowHeight="33" customHeight="1"/>
  <cols>
    <col min="1" max="1" width="1.421875" style="3" customWidth="1"/>
    <col min="2" max="2" width="8.7109375" style="3" customWidth="1"/>
    <col min="3" max="3" width="31.57421875" style="3" customWidth="1"/>
    <col min="4" max="4" width="7.421875" style="3" customWidth="1"/>
    <col min="5" max="6" width="7.8515625" style="3" customWidth="1"/>
    <col min="7" max="7" width="8.8515625" style="3" customWidth="1"/>
    <col min="8" max="8" width="8.421875" style="3" customWidth="1"/>
    <col min="9" max="14" width="7.8515625" style="3" customWidth="1"/>
    <col min="15" max="15" width="7.140625" style="3" customWidth="1"/>
    <col min="16" max="16384" width="9.00390625" style="3" customWidth="1"/>
  </cols>
  <sheetData>
    <row r="2" spans="3:14" ht="33" customHeight="1">
      <c r="C2" s="4" t="s">
        <v>0</v>
      </c>
      <c r="D2" s="4"/>
      <c r="E2" s="4"/>
      <c r="F2" s="4"/>
      <c r="G2" s="4"/>
      <c r="H2" s="4"/>
      <c r="I2" s="4"/>
      <c r="J2" s="4"/>
      <c r="K2" s="4"/>
      <c r="L2" s="4"/>
      <c r="M2" s="4"/>
      <c r="N2" s="4"/>
    </row>
    <row r="3" spans="3:14" ht="33" customHeight="1">
      <c r="C3" s="4"/>
      <c r="D3" s="4"/>
      <c r="E3" s="4"/>
      <c r="F3" s="4"/>
      <c r="G3" s="4"/>
      <c r="H3" s="4"/>
      <c r="I3" s="4"/>
      <c r="J3" s="4"/>
      <c r="K3" s="4"/>
      <c r="L3" s="4"/>
      <c r="M3" s="4"/>
      <c r="N3" s="4"/>
    </row>
    <row r="4" spans="4:14" ht="33" customHeight="1">
      <c r="D4" s="5"/>
      <c r="E4" s="5"/>
      <c r="F4" s="5"/>
      <c r="G4" s="5"/>
      <c r="H4" s="5"/>
      <c r="I4" s="81"/>
      <c r="J4" s="81"/>
      <c r="K4" s="81"/>
      <c r="L4" s="81"/>
      <c r="M4" s="81"/>
      <c r="N4" s="81"/>
    </row>
    <row r="5" spans="2:14" ht="33" customHeight="1">
      <c r="B5" s="6"/>
      <c r="C5" s="7" t="s">
        <v>1</v>
      </c>
      <c r="D5" s="8" t="s">
        <v>2</v>
      </c>
      <c r="E5" s="8" t="s">
        <v>3</v>
      </c>
      <c r="F5" s="8" t="s">
        <v>4</v>
      </c>
      <c r="G5" s="8" t="s">
        <v>5</v>
      </c>
      <c r="H5" s="9" t="s">
        <v>6</v>
      </c>
      <c r="I5" s="9"/>
      <c r="J5" s="9"/>
      <c r="K5" s="9" t="s">
        <v>7</v>
      </c>
      <c r="L5" s="9"/>
      <c r="M5" s="9" t="s">
        <v>8</v>
      </c>
      <c r="N5" s="82"/>
    </row>
    <row r="6" spans="2:14" ht="33" customHeight="1">
      <c r="B6" s="10" t="s">
        <v>9</v>
      </c>
      <c r="C6" s="11">
        <v>5000</v>
      </c>
      <c r="D6" s="12">
        <f>CEILING(E16*C6,0.1)</f>
        <v>1595.0000000000002</v>
      </c>
      <c r="E6" s="12">
        <f>CEILING(F16*C6,0.1)</f>
        <v>550</v>
      </c>
      <c r="F6" s="12">
        <f>CEILING(E31*C6,0.1)</f>
        <v>500</v>
      </c>
      <c r="G6" s="12">
        <f>CEILING(F31*C6,0.1)</f>
        <v>500</v>
      </c>
      <c r="H6" s="13">
        <f>E6+G6</f>
        <v>1050</v>
      </c>
      <c r="I6" s="13"/>
      <c r="J6" s="13"/>
      <c r="K6" s="83">
        <f>MAX(((C6-H6)%-35)*{0.6,2,4,5,6,7,9}-{0,21,111,201,551,1101,2701},)*5</f>
        <v>13.499999999999998</v>
      </c>
      <c r="L6" s="83"/>
      <c r="M6" s="13">
        <f>C6-H6-K6</f>
        <v>3936.5</v>
      </c>
      <c r="N6" s="84"/>
    </row>
    <row r="8" spans="2:15" s="1" customFormat="1" ht="30.75" customHeight="1">
      <c r="B8" s="14" t="s">
        <v>10</v>
      </c>
      <c r="C8" s="15"/>
      <c r="D8" s="15"/>
      <c r="E8" s="15"/>
      <c r="F8" s="15"/>
      <c r="G8" s="15"/>
      <c r="H8" s="15"/>
      <c r="I8" s="15"/>
      <c r="J8" s="15"/>
      <c r="K8" s="15"/>
      <c r="L8" s="15"/>
      <c r="M8" s="85"/>
      <c r="N8" s="85"/>
      <c r="O8" s="86"/>
    </row>
    <row r="9" spans="2:15" s="1" customFormat="1" ht="30.75" customHeight="1">
      <c r="B9" s="16" t="s">
        <v>11</v>
      </c>
      <c r="C9" s="17" t="s">
        <v>12</v>
      </c>
      <c r="D9" s="17" t="s">
        <v>13</v>
      </c>
      <c r="E9" s="17" t="s">
        <v>14</v>
      </c>
      <c r="F9" s="17" t="s">
        <v>15</v>
      </c>
      <c r="G9" s="17" t="s">
        <v>16</v>
      </c>
      <c r="H9" s="18"/>
      <c r="I9" s="18"/>
      <c r="J9" s="18"/>
      <c r="K9" s="44" t="s">
        <v>17</v>
      </c>
      <c r="L9" s="45"/>
      <c r="M9" s="45"/>
      <c r="N9" s="87"/>
      <c r="O9" s="88"/>
    </row>
    <row r="10" spans="2:15" s="1" customFormat="1" ht="30.75" customHeight="1">
      <c r="B10" s="19"/>
      <c r="C10" s="18"/>
      <c r="D10" s="18"/>
      <c r="E10" s="18"/>
      <c r="F10" s="18"/>
      <c r="G10" s="17" t="s">
        <v>18</v>
      </c>
      <c r="H10" s="17" t="s">
        <v>19</v>
      </c>
      <c r="I10" s="17" t="s">
        <v>20</v>
      </c>
      <c r="J10" s="89" t="s">
        <v>21</v>
      </c>
      <c r="K10" s="17" t="s">
        <v>18</v>
      </c>
      <c r="L10" s="17" t="s">
        <v>19</v>
      </c>
      <c r="M10" s="17" t="s">
        <v>20</v>
      </c>
      <c r="N10" s="89" t="s">
        <v>21</v>
      </c>
      <c r="O10" s="90"/>
    </row>
    <row r="11" spans="2:15" s="1" customFormat="1" ht="30.75" customHeight="1">
      <c r="B11" s="16" t="s">
        <v>22</v>
      </c>
      <c r="C11" s="20" t="s">
        <v>23</v>
      </c>
      <c r="D11" s="21">
        <f>+E11+F11</f>
        <v>0.28</v>
      </c>
      <c r="E11" s="21">
        <v>0.2</v>
      </c>
      <c r="F11" s="21">
        <v>0.08</v>
      </c>
      <c r="G11" s="22">
        <v>12820</v>
      </c>
      <c r="H11" s="22">
        <f>CEILING(G11*E11,0.1)</f>
        <v>2564</v>
      </c>
      <c r="I11" s="22">
        <f>CEILING(G11*F11,0.1)</f>
        <v>1025.6</v>
      </c>
      <c r="J11" s="91">
        <f>+H11+I11</f>
        <v>3589.6</v>
      </c>
      <c r="K11" s="22">
        <v>2170</v>
      </c>
      <c r="L11" s="22">
        <f>CEILING(K11*E11,0.1)</f>
        <v>434</v>
      </c>
      <c r="M11" s="22">
        <f>CEILING(K11*F11,0.1)</f>
        <v>173.6</v>
      </c>
      <c r="N11" s="91">
        <f>+L11+M11</f>
        <v>607.6</v>
      </c>
      <c r="O11" s="90"/>
    </row>
    <row r="12" spans="2:15" s="1" customFormat="1" ht="30.75" customHeight="1">
      <c r="B12" s="16" t="s">
        <v>24</v>
      </c>
      <c r="C12" s="23"/>
      <c r="D12" s="21">
        <f>+E12+F12</f>
        <v>0.006</v>
      </c>
      <c r="E12" s="21">
        <v>0.006</v>
      </c>
      <c r="F12" s="21">
        <v>0</v>
      </c>
      <c r="G12" s="22">
        <v>12820</v>
      </c>
      <c r="H12" s="22">
        <f>CEILING(G12*E12,0.1)</f>
        <v>77</v>
      </c>
      <c r="I12" s="22">
        <f>CEILING(G12*F12,0.1)</f>
        <v>0</v>
      </c>
      <c r="J12" s="91">
        <f>+H12+I12</f>
        <v>77</v>
      </c>
      <c r="K12" s="22">
        <v>2170</v>
      </c>
      <c r="L12" s="22">
        <f>CEILING(K12*E12,0.1)</f>
        <v>13.1</v>
      </c>
      <c r="M12" s="22">
        <f>CEILING(K12*F12,0.1)</f>
        <v>0</v>
      </c>
      <c r="N12" s="91">
        <f>+L12+M12</f>
        <v>13.1</v>
      </c>
      <c r="O12" s="90"/>
    </row>
    <row r="13" spans="2:15" s="1" customFormat="1" ht="30.75" customHeight="1">
      <c r="B13" s="16" t="s">
        <v>25</v>
      </c>
      <c r="C13" s="23"/>
      <c r="D13" s="21">
        <f>+E13+F13</f>
        <v>0.02</v>
      </c>
      <c r="E13" s="21">
        <v>0.015</v>
      </c>
      <c r="F13" s="21">
        <v>0.005</v>
      </c>
      <c r="G13" s="22">
        <v>12820</v>
      </c>
      <c r="H13" s="22">
        <f>CEILING(G13*E13,0.1)</f>
        <v>192.29999999999998</v>
      </c>
      <c r="I13" s="22">
        <f>CEILING(G13*F13,0.1)</f>
        <v>64.1</v>
      </c>
      <c r="J13" s="91">
        <f>+H13+I13</f>
        <v>256.4</v>
      </c>
      <c r="K13" s="22">
        <v>2170</v>
      </c>
      <c r="L13" s="22">
        <f>CEILING(K13*E13,0.1)</f>
        <v>32.6</v>
      </c>
      <c r="M13" s="22">
        <f>CEILING(K13*F13,0.1)</f>
        <v>10.9</v>
      </c>
      <c r="N13" s="91">
        <f>+L13+M13</f>
        <v>43.5</v>
      </c>
      <c r="O13" s="90"/>
    </row>
    <row r="14" spans="2:15" s="1" customFormat="1" ht="30.75" customHeight="1">
      <c r="B14" s="16" t="s">
        <v>26</v>
      </c>
      <c r="C14" s="23"/>
      <c r="D14" s="21">
        <v>0.115</v>
      </c>
      <c r="E14" s="21">
        <v>0.09</v>
      </c>
      <c r="F14" s="21" t="s">
        <v>27</v>
      </c>
      <c r="G14" s="22">
        <v>12820</v>
      </c>
      <c r="H14" s="22">
        <f>CEILING(G14*E14,0.1)</f>
        <v>1153.8</v>
      </c>
      <c r="I14" s="22">
        <v>320.5</v>
      </c>
      <c r="J14" s="91">
        <f>+H14+I14</f>
        <v>1474.3</v>
      </c>
      <c r="K14" s="22">
        <v>2170</v>
      </c>
      <c r="L14" s="22">
        <f>CEILING(K14*E14,0.1)</f>
        <v>195.29999999999998</v>
      </c>
      <c r="M14" s="22">
        <v>54.25</v>
      </c>
      <c r="N14" s="91">
        <f>+L14+M14</f>
        <v>249.54999999999998</v>
      </c>
      <c r="O14" s="90"/>
    </row>
    <row r="15" spans="2:15" s="1" customFormat="1" ht="30.75" customHeight="1">
      <c r="B15" s="16" t="s">
        <v>28</v>
      </c>
      <c r="C15" s="23"/>
      <c r="D15" s="21">
        <f>+E15+F15</f>
        <v>0.008</v>
      </c>
      <c r="E15" s="21">
        <v>0.008</v>
      </c>
      <c r="F15" s="21">
        <v>0</v>
      </c>
      <c r="G15" s="22">
        <v>12820</v>
      </c>
      <c r="H15" s="22">
        <f>CEILING(G15*E15,0.1)</f>
        <v>102.6</v>
      </c>
      <c r="I15" s="22">
        <f>CEILING(G15*F15,0.1)</f>
        <v>0</v>
      </c>
      <c r="J15" s="91">
        <f>+H15+I15</f>
        <v>102.6</v>
      </c>
      <c r="K15" s="22">
        <v>2170</v>
      </c>
      <c r="L15" s="22">
        <f>CEILING(K15*E15,0.1)</f>
        <v>17.400000000000002</v>
      </c>
      <c r="M15" s="22">
        <f>CEILING(K15*F15,0.1)</f>
        <v>0</v>
      </c>
      <c r="N15" s="91">
        <f>+L15+M15</f>
        <v>17.400000000000002</v>
      </c>
      <c r="O15" s="90"/>
    </row>
    <row r="16" spans="2:15" s="1" customFormat="1" ht="30.75" customHeight="1">
      <c r="B16" s="24" t="s">
        <v>29</v>
      </c>
      <c r="C16" s="25"/>
      <c r="D16" s="26">
        <f>SUM(D11:D15)</f>
        <v>0.42900000000000005</v>
      </c>
      <c r="E16" s="26">
        <f>SUM(E11:E15)</f>
        <v>0.31900000000000006</v>
      </c>
      <c r="F16" s="26">
        <v>0.11</v>
      </c>
      <c r="G16" s="27" t="s">
        <v>30</v>
      </c>
      <c r="H16" s="27">
        <f>SUM(H11:H15)</f>
        <v>4089.7000000000003</v>
      </c>
      <c r="I16" s="27">
        <f>SUM(I11:I15)</f>
        <v>1410.1999999999998</v>
      </c>
      <c r="J16" s="27">
        <f>SUM(J11:J15)</f>
        <v>5499.900000000001</v>
      </c>
      <c r="K16" s="27" t="s">
        <v>30</v>
      </c>
      <c r="L16" s="27">
        <f>SUM(L11:L15)</f>
        <v>692.4</v>
      </c>
      <c r="M16" s="27">
        <f>SUM(M11:M15)</f>
        <v>238.75</v>
      </c>
      <c r="N16" s="27">
        <f>SUM(N11:N15)</f>
        <v>931.15</v>
      </c>
      <c r="O16" s="92"/>
    </row>
    <row r="17" spans="3:14" s="1" customFormat="1" ht="30.75" customHeight="1">
      <c r="C17" s="28"/>
      <c r="D17" s="29"/>
      <c r="E17" s="29"/>
      <c r="F17" s="29"/>
      <c r="G17" s="29"/>
      <c r="H17" s="29"/>
      <c r="I17" s="29"/>
      <c r="J17" s="29"/>
      <c r="K17" s="29"/>
      <c r="L17" s="29"/>
      <c r="M17" s="29"/>
      <c r="N17" s="29"/>
    </row>
    <row r="18" spans="2:15" s="1" customFormat="1" ht="30.75" customHeight="1">
      <c r="B18" s="30" t="s">
        <v>31</v>
      </c>
      <c r="C18" s="31"/>
      <c r="D18" s="31"/>
      <c r="E18" s="31"/>
      <c r="F18" s="31"/>
      <c r="G18" s="31"/>
      <c r="H18" s="31"/>
      <c r="I18" s="31"/>
      <c r="J18" s="31"/>
      <c r="K18" s="31"/>
      <c r="L18" s="31"/>
      <c r="M18" s="93"/>
      <c r="N18" s="93"/>
      <c r="O18" s="94"/>
    </row>
    <row r="19" spans="2:15" s="1" customFormat="1" ht="30.75" customHeight="1">
      <c r="B19" s="16" t="s">
        <v>11</v>
      </c>
      <c r="C19" s="17" t="s">
        <v>12</v>
      </c>
      <c r="D19" s="17" t="s">
        <v>13</v>
      </c>
      <c r="E19" s="17" t="s">
        <v>14</v>
      </c>
      <c r="F19" s="17" t="s">
        <v>15</v>
      </c>
      <c r="G19" s="17" t="s">
        <v>16</v>
      </c>
      <c r="H19" s="18"/>
      <c r="I19" s="18"/>
      <c r="J19" s="18"/>
      <c r="K19" s="44" t="s">
        <v>17</v>
      </c>
      <c r="L19" s="45"/>
      <c r="M19" s="45"/>
      <c r="N19" s="87"/>
      <c r="O19" s="95"/>
    </row>
    <row r="20" spans="2:15" s="1" customFormat="1" ht="30.75" customHeight="1">
      <c r="B20" s="19"/>
      <c r="C20" s="18"/>
      <c r="D20" s="18"/>
      <c r="E20" s="18"/>
      <c r="F20" s="18"/>
      <c r="G20" s="17" t="s">
        <v>18</v>
      </c>
      <c r="H20" s="17" t="s">
        <v>19</v>
      </c>
      <c r="I20" s="17" t="s">
        <v>20</v>
      </c>
      <c r="J20" s="96" t="s">
        <v>21</v>
      </c>
      <c r="K20" s="17" t="s">
        <v>18</v>
      </c>
      <c r="L20" s="17" t="s">
        <v>19</v>
      </c>
      <c r="M20" s="17" t="s">
        <v>20</v>
      </c>
      <c r="N20" s="96" t="s">
        <v>21</v>
      </c>
      <c r="O20" s="97" t="s">
        <v>32</v>
      </c>
    </row>
    <row r="21" spans="2:15" s="2" customFormat="1" ht="30.75" customHeight="1">
      <c r="B21" s="32" t="s">
        <v>22</v>
      </c>
      <c r="C21" s="33" t="s">
        <v>33</v>
      </c>
      <c r="D21" s="34">
        <f>E21+F21</f>
        <v>0.3</v>
      </c>
      <c r="E21" s="34">
        <v>0.22</v>
      </c>
      <c r="F21" s="34">
        <v>0.08</v>
      </c>
      <c r="G21" s="35">
        <v>11688</v>
      </c>
      <c r="H21" s="35">
        <f>ROUND(G21*E21,2)</f>
        <v>2571.36</v>
      </c>
      <c r="I21" s="35">
        <f>ROUND(G21*F21,2)</f>
        <v>935.04</v>
      </c>
      <c r="J21" s="98">
        <f>+H21+I21</f>
        <v>3506.4</v>
      </c>
      <c r="K21" s="35">
        <v>2338</v>
      </c>
      <c r="L21" s="35">
        <f>ROUND(K21*E21,2)</f>
        <v>514.36</v>
      </c>
      <c r="M21" s="35">
        <f>ROUND(K21*F21,2)</f>
        <v>187.04</v>
      </c>
      <c r="N21" s="98">
        <f>+L21+M21</f>
        <v>701.4</v>
      </c>
      <c r="O21" s="88"/>
    </row>
    <row r="22" spans="2:15" s="2" customFormat="1" ht="30.75" customHeight="1">
      <c r="B22" s="32" t="s">
        <v>24</v>
      </c>
      <c r="C22" s="36"/>
      <c r="D22" s="34">
        <f>E22+F22</f>
        <v>0.005</v>
      </c>
      <c r="E22" s="34">
        <v>0.005</v>
      </c>
      <c r="F22" s="34">
        <v>0</v>
      </c>
      <c r="G22" s="35">
        <v>11688</v>
      </c>
      <c r="H22" s="35">
        <f>ROUND(G22*E22,2)</f>
        <v>58.44</v>
      </c>
      <c r="I22" s="35">
        <f>ROUND(G22*F22,2)</f>
        <v>0</v>
      </c>
      <c r="J22" s="98">
        <f>+H22+I22</f>
        <v>58.44</v>
      </c>
      <c r="K22" s="35">
        <v>2338</v>
      </c>
      <c r="L22" s="35">
        <f>ROUND(K22*E22,2)</f>
        <v>11.69</v>
      </c>
      <c r="M22" s="35">
        <f>ROUND(K22*F22,2)</f>
        <v>0</v>
      </c>
      <c r="N22" s="98">
        <f>+L22+M22</f>
        <v>11.69</v>
      </c>
      <c r="O22" s="90"/>
    </row>
    <row r="23" spans="2:15" s="2" customFormat="1" ht="30.75" customHeight="1">
      <c r="B23" s="32" t="s">
        <v>25</v>
      </c>
      <c r="C23" s="36"/>
      <c r="D23" s="34">
        <f>E23+F23</f>
        <v>0.03</v>
      </c>
      <c r="E23" s="34">
        <v>0.02</v>
      </c>
      <c r="F23" s="34">
        <v>0.01</v>
      </c>
      <c r="G23" s="35">
        <v>11688</v>
      </c>
      <c r="H23" s="35">
        <f>ROUND(G23*E23,2)</f>
        <v>233.76</v>
      </c>
      <c r="I23" s="35">
        <f>ROUND(G23*F23,2)</f>
        <v>116.88</v>
      </c>
      <c r="J23" s="98">
        <f>+H23+I23</f>
        <v>350.64</v>
      </c>
      <c r="K23" s="35">
        <v>2338</v>
      </c>
      <c r="L23" s="35">
        <f>ROUND(K23*E23,2)</f>
        <v>46.76</v>
      </c>
      <c r="M23" s="35">
        <f>ROUND(K23*F23,2)</f>
        <v>23.38</v>
      </c>
      <c r="N23" s="98">
        <f>+L23+M23</f>
        <v>70.14</v>
      </c>
      <c r="O23" s="90"/>
    </row>
    <row r="24" spans="2:15" s="2" customFormat="1" ht="30.75" customHeight="1">
      <c r="B24" s="32" t="s">
        <v>26</v>
      </c>
      <c r="C24" s="36"/>
      <c r="D24" s="34">
        <f>E24+F24</f>
        <v>0.13999999999999999</v>
      </c>
      <c r="E24" s="34">
        <v>0.12</v>
      </c>
      <c r="F24" s="34">
        <v>0.02</v>
      </c>
      <c r="G24" s="35">
        <v>11688</v>
      </c>
      <c r="H24" s="35">
        <f>ROUND(G24*E24,2)</f>
        <v>1402.56</v>
      </c>
      <c r="I24" s="35">
        <f>ROUND(G24*F24,2)</f>
        <v>233.76</v>
      </c>
      <c r="J24" s="98">
        <f>+H24+I24</f>
        <v>1636.32</v>
      </c>
      <c r="K24" s="35">
        <v>2338</v>
      </c>
      <c r="L24" s="35">
        <f>ROUND(K24*E24,2)</f>
        <v>280.56</v>
      </c>
      <c r="M24" s="35">
        <f>ROUND(K24*F24,2)</f>
        <v>46.76</v>
      </c>
      <c r="N24" s="98">
        <f>+L24+M24</f>
        <v>327.32</v>
      </c>
      <c r="O24" s="90"/>
    </row>
    <row r="25" spans="2:15" s="2" customFormat="1" ht="30.75" customHeight="1">
      <c r="B25" s="32" t="s">
        <v>28</v>
      </c>
      <c r="C25" s="37"/>
      <c r="D25" s="34">
        <f>E25+F25</f>
        <v>0.005</v>
      </c>
      <c r="E25" s="34">
        <v>0.005</v>
      </c>
      <c r="F25" s="34">
        <v>0</v>
      </c>
      <c r="G25" s="35">
        <v>11688</v>
      </c>
      <c r="H25" s="35">
        <f>ROUND(G25*E25,2)</f>
        <v>58.44</v>
      </c>
      <c r="I25" s="35">
        <f>ROUND(G25*F25,2)</f>
        <v>0</v>
      </c>
      <c r="J25" s="98">
        <f>+H25+I25</f>
        <v>58.44</v>
      </c>
      <c r="K25" s="35">
        <v>2338</v>
      </c>
      <c r="L25" s="35">
        <f>ROUND(K25*E25,2)</f>
        <v>11.69</v>
      </c>
      <c r="M25" s="35">
        <f>ROUND(K25*F25,2)</f>
        <v>0</v>
      </c>
      <c r="N25" s="98">
        <f>+L25+M25</f>
        <v>11.69</v>
      </c>
      <c r="O25" s="90"/>
    </row>
    <row r="26" spans="2:15" s="1" customFormat="1" ht="30.75" customHeight="1">
      <c r="B26" s="38" t="s">
        <v>29</v>
      </c>
      <c r="C26" s="39"/>
      <c r="D26" s="40">
        <f>SUM(D21:D25)</f>
        <v>0.48</v>
      </c>
      <c r="E26" s="40">
        <f>SUM(E21:E25)</f>
        <v>0.37</v>
      </c>
      <c r="F26" s="40">
        <f>SUM(F21:F25)</f>
        <v>0.11</v>
      </c>
      <c r="G26" s="41" t="s">
        <v>30</v>
      </c>
      <c r="H26" s="41">
        <f>SUM(H21:H25)</f>
        <v>4324.56</v>
      </c>
      <c r="I26" s="41">
        <f>SUM(I21:I25)</f>
        <v>1285.68</v>
      </c>
      <c r="J26" s="41">
        <f>SUM(J21:J25)</f>
        <v>5610.24</v>
      </c>
      <c r="K26" s="41" t="s">
        <v>30</v>
      </c>
      <c r="L26" s="41">
        <f>SUM(L21:L25)</f>
        <v>865.0600000000002</v>
      </c>
      <c r="M26" s="41">
        <f>SUM(M21:M25)</f>
        <v>257.18</v>
      </c>
      <c r="N26" s="41">
        <f>SUM(N21:N25)</f>
        <v>1122.24</v>
      </c>
      <c r="O26" s="92"/>
    </row>
    <row r="27" spans="3:14" s="1" customFormat="1" ht="30.75" customHeight="1">
      <c r="C27" s="28"/>
      <c r="D27" s="29"/>
      <c r="E27" s="29"/>
      <c r="F27" s="29"/>
      <c r="G27" s="29"/>
      <c r="H27" s="29"/>
      <c r="I27" s="29"/>
      <c r="J27" s="29"/>
      <c r="K27" s="29"/>
      <c r="L27" s="29"/>
      <c r="M27" s="29"/>
      <c r="N27" s="29"/>
    </row>
    <row r="28" spans="2:15" s="1" customFormat="1" ht="30.75" customHeight="1">
      <c r="B28" s="42" t="s">
        <v>34</v>
      </c>
      <c r="C28" s="43"/>
      <c r="D28" s="43"/>
      <c r="E28" s="43"/>
      <c r="F28" s="43"/>
      <c r="G28" s="43"/>
      <c r="H28" s="43"/>
      <c r="I28" s="43"/>
      <c r="J28" s="43"/>
      <c r="K28" s="43"/>
      <c r="L28" s="43"/>
      <c r="M28" s="43"/>
      <c r="N28" s="43"/>
      <c r="O28" s="99"/>
    </row>
    <row r="29" spans="2:15" s="1" customFormat="1" ht="30.75" customHeight="1">
      <c r="B29" s="16" t="s">
        <v>11</v>
      </c>
      <c r="C29" s="17" t="s">
        <v>12</v>
      </c>
      <c r="D29" s="17" t="s">
        <v>13</v>
      </c>
      <c r="E29" s="17" t="s">
        <v>14</v>
      </c>
      <c r="F29" s="17" t="s">
        <v>15</v>
      </c>
      <c r="G29" s="44" t="s">
        <v>16</v>
      </c>
      <c r="H29" s="45"/>
      <c r="I29" s="45"/>
      <c r="J29" s="87"/>
      <c r="K29" s="44" t="s">
        <v>17</v>
      </c>
      <c r="L29" s="45"/>
      <c r="M29" s="45"/>
      <c r="N29" s="87"/>
      <c r="O29" s="100"/>
    </row>
    <row r="30" spans="2:15" s="1" customFormat="1" ht="30.75" customHeight="1">
      <c r="B30" s="19"/>
      <c r="C30" s="18"/>
      <c r="D30" s="18"/>
      <c r="E30" s="18"/>
      <c r="F30" s="18"/>
      <c r="G30" s="17" t="s">
        <v>18</v>
      </c>
      <c r="H30" s="17" t="s">
        <v>19</v>
      </c>
      <c r="I30" s="17" t="s">
        <v>20</v>
      </c>
      <c r="J30" s="89" t="s">
        <v>21</v>
      </c>
      <c r="K30" s="17" t="s">
        <v>18</v>
      </c>
      <c r="L30" s="17" t="s">
        <v>19</v>
      </c>
      <c r="M30" s="17" t="s">
        <v>20</v>
      </c>
      <c r="N30" s="89" t="s">
        <v>21</v>
      </c>
      <c r="O30" s="101"/>
    </row>
    <row r="31" spans="2:15" s="1" customFormat="1" ht="30.75" customHeight="1">
      <c r="B31" s="16" t="s">
        <v>35</v>
      </c>
      <c r="C31" s="46" t="s">
        <v>36</v>
      </c>
      <c r="D31" s="21">
        <f>E31+F31</f>
        <v>0.2</v>
      </c>
      <c r="E31" s="21">
        <v>0.1</v>
      </c>
      <c r="F31" s="21">
        <v>0.1</v>
      </c>
      <c r="G31" s="22">
        <v>14200</v>
      </c>
      <c r="H31" s="22">
        <f>CEILING(G31*E31,0.1)</f>
        <v>1420</v>
      </c>
      <c r="I31" s="22">
        <f>CEILING(G31*F31,0.1)</f>
        <v>1420</v>
      </c>
      <c r="J31" s="91">
        <f>+H31+I31</f>
        <v>2840</v>
      </c>
      <c r="K31" s="22">
        <v>1480</v>
      </c>
      <c r="L31" s="22">
        <f>CEILING(K31*E31,0.1)</f>
        <v>148</v>
      </c>
      <c r="M31" s="22">
        <f>CEILING(K31*F31,0.1)</f>
        <v>148</v>
      </c>
      <c r="N31" s="91">
        <f>+L31+M31</f>
        <v>296</v>
      </c>
      <c r="O31" s="101"/>
    </row>
    <row r="32" spans="2:15" s="1" customFormat="1" ht="30.75" customHeight="1">
      <c r="B32" s="47" t="s">
        <v>37</v>
      </c>
      <c r="C32" s="48" t="s">
        <v>38</v>
      </c>
      <c r="D32" s="49"/>
      <c r="E32" s="49"/>
      <c r="F32" s="49"/>
      <c r="G32" s="22"/>
      <c r="H32" s="22"/>
      <c r="I32" s="22"/>
      <c r="J32" s="102"/>
      <c r="K32" s="22"/>
      <c r="L32" s="22"/>
      <c r="M32" s="22"/>
      <c r="N32" s="102"/>
      <c r="O32" s="101"/>
    </row>
    <row r="33" spans="2:15" s="1" customFormat="1" ht="30.75" customHeight="1">
      <c r="B33" s="50"/>
      <c r="C33" s="51"/>
      <c r="D33" s="52"/>
      <c r="E33" s="52"/>
      <c r="F33" s="52"/>
      <c r="G33" s="53"/>
      <c r="H33" s="53"/>
      <c r="I33" s="53"/>
      <c r="J33" s="41"/>
      <c r="K33" s="53"/>
      <c r="L33" s="53"/>
      <c r="M33" s="53"/>
      <c r="N33" s="41"/>
      <c r="O33" s="103"/>
    </row>
    <row r="34" spans="2:15" s="1" customFormat="1" ht="30.75" customHeight="1">
      <c r="B34" s="3"/>
      <c r="C34" s="54"/>
      <c r="D34" s="55"/>
      <c r="E34" s="55"/>
      <c r="F34" s="55"/>
      <c r="G34" s="56"/>
      <c r="H34" s="56"/>
      <c r="I34" s="56"/>
      <c r="J34" s="104"/>
      <c r="K34" s="56"/>
      <c r="L34" s="56"/>
      <c r="M34" s="56"/>
      <c r="N34" s="104"/>
      <c r="O34" s="3"/>
    </row>
    <row r="35" spans="2:18" s="1" customFormat="1" ht="30.75" customHeight="1">
      <c r="B35" s="28" t="s">
        <v>39</v>
      </c>
      <c r="C35" s="28"/>
      <c r="D35" s="28"/>
      <c r="E35" s="28"/>
      <c r="F35" s="28"/>
      <c r="G35" s="28"/>
      <c r="H35" s="28"/>
      <c r="I35" s="28"/>
      <c r="J35" s="28"/>
      <c r="K35" s="28"/>
      <c r="L35" s="28"/>
      <c r="M35" s="28"/>
      <c r="N35" s="28"/>
      <c r="O35" s="28"/>
      <c r="P35" s="28"/>
      <c r="Q35" s="28"/>
      <c r="R35" s="28"/>
    </row>
    <row r="36" spans="2:14" s="1" customFormat="1" ht="30.75" customHeight="1">
      <c r="B36" s="57" t="s">
        <v>40</v>
      </c>
      <c r="C36" s="58"/>
      <c r="D36" s="58"/>
      <c r="E36" s="58"/>
      <c r="F36" s="58"/>
      <c r="G36" s="58"/>
      <c r="H36" s="58"/>
      <c r="I36" s="58"/>
      <c r="J36" s="58"/>
      <c r="K36" s="105"/>
      <c r="L36" s="106"/>
      <c r="M36" s="29"/>
      <c r="N36" s="29"/>
    </row>
    <row r="37" spans="2:14" s="1" customFormat="1" ht="30.75" customHeight="1">
      <c r="B37" s="59" t="s">
        <v>11</v>
      </c>
      <c r="C37" s="60" t="s">
        <v>12</v>
      </c>
      <c r="D37" s="60" t="s">
        <v>13</v>
      </c>
      <c r="E37" s="60" t="s">
        <v>14</v>
      </c>
      <c r="F37" s="60" t="s">
        <v>15</v>
      </c>
      <c r="G37" s="60" t="s">
        <v>18</v>
      </c>
      <c r="H37" s="60" t="s">
        <v>19</v>
      </c>
      <c r="I37" s="60" t="s">
        <v>20</v>
      </c>
      <c r="J37" s="107" t="s">
        <v>21</v>
      </c>
      <c r="K37" s="108"/>
      <c r="L37" s="106"/>
      <c r="M37" s="29"/>
      <c r="N37" s="29"/>
    </row>
    <row r="38" spans="2:14" s="1" customFormat="1" ht="30.75" customHeight="1">
      <c r="B38" s="59"/>
      <c r="C38" s="60"/>
      <c r="D38" s="60"/>
      <c r="E38" s="60"/>
      <c r="F38" s="60"/>
      <c r="G38" s="60"/>
      <c r="H38" s="60"/>
      <c r="I38" s="60"/>
      <c r="J38" s="107"/>
      <c r="K38" s="109"/>
      <c r="L38" s="106"/>
      <c r="M38" s="29"/>
      <c r="N38" s="29"/>
    </row>
    <row r="39" spans="2:14" s="1" customFormat="1" ht="30.75" customHeight="1">
      <c r="B39" s="59" t="s">
        <v>22</v>
      </c>
      <c r="C39" s="61" t="s">
        <v>41</v>
      </c>
      <c r="D39" s="62">
        <f>E39+F39</f>
        <v>0</v>
      </c>
      <c r="E39" s="21"/>
      <c r="F39" s="21"/>
      <c r="G39" s="22"/>
      <c r="H39" s="63">
        <f>CEILING(G39*E39,0.1)</f>
        <v>0</v>
      </c>
      <c r="I39" s="63">
        <f>CEILING(G39*F39,0.1)</f>
        <v>0</v>
      </c>
      <c r="J39" s="110">
        <f>+H39+I39</f>
        <v>0</v>
      </c>
      <c r="K39" s="109"/>
      <c r="L39" s="106"/>
      <c r="M39" s="29"/>
      <c r="N39" s="29"/>
    </row>
    <row r="40" spans="2:14" s="1" customFormat="1" ht="30.75" customHeight="1">
      <c r="B40" s="64" t="s">
        <v>24</v>
      </c>
      <c r="C40" s="65"/>
      <c r="D40" s="62"/>
      <c r="E40" s="62" t="s">
        <v>30</v>
      </c>
      <c r="F40" s="62" t="s">
        <v>30</v>
      </c>
      <c r="G40" s="66"/>
      <c r="H40" s="63"/>
      <c r="I40" s="63"/>
      <c r="J40" s="110">
        <f>+H40+I40</f>
        <v>0</v>
      </c>
      <c r="K40" s="109"/>
      <c r="L40" s="106"/>
      <c r="M40" s="29"/>
      <c r="N40" s="29"/>
    </row>
    <row r="41" spans="2:14" s="1" customFormat="1" ht="30.75" customHeight="1">
      <c r="B41" s="64" t="s">
        <v>25</v>
      </c>
      <c r="C41" s="65"/>
      <c r="D41" s="62"/>
      <c r="E41" s="62" t="s">
        <v>30</v>
      </c>
      <c r="F41" s="62" t="s">
        <v>30</v>
      </c>
      <c r="G41" s="66"/>
      <c r="H41" s="63"/>
      <c r="I41" s="63"/>
      <c r="J41" s="110">
        <f>+H41+I41</f>
        <v>0</v>
      </c>
      <c r="K41" s="109"/>
      <c r="L41" s="106"/>
      <c r="M41" s="29"/>
      <c r="N41" s="29"/>
    </row>
    <row r="42" spans="2:14" s="1" customFormat="1" ht="30.75" customHeight="1">
      <c r="B42" s="59" t="s">
        <v>26</v>
      </c>
      <c r="C42" s="65"/>
      <c r="D42" s="62">
        <f>E42+F42</f>
        <v>0</v>
      </c>
      <c r="E42" s="21"/>
      <c r="F42" s="21"/>
      <c r="G42" s="22"/>
      <c r="H42" s="63">
        <f>CEILING(G42*E42,0.1)</f>
        <v>0</v>
      </c>
      <c r="I42" s="63">
        <f>CEILING(G42*F42,0.1)</f>
        <v>0</v>
      </c>
      <c r="J42" s="110">
        <f>+H42+I42</f>
        <v>0</v>
      </c>
      <c r="K42" s="109"/>
      <c r="L42" s="106"/>
      <c r="M42" s="29"/>
      <c r="N42" s="29"/>
    </row>
    <row r="43" spans="2:14" s="1" customFormat="1" ht="30.75" customHeight="1">
      <c r="B43" s="59" t="s">
        <v>28</v>
      </c>
      <c r="C43" s="65"/>
      <c r="D43" s="62">
        <f>E43+F43</f>
        <v>0</v>
      </c>
      <c r="E43" s="21"/>
      <c r="F43" s="21"/>
      <c r="G43" s="22"/>
      <c r="H43" s="63">
        <f>CEILING(G43*E43,0.1)</f>
        <v>0</v>
      </c>
      <c r="I43" s="63">
        <f>CEILING(G43*F43,0.1)</f>
        <v>0</v>
      </c>
      <c r="J43" s="110">
        <f>+H43+I43</f>
        <v>0</v>
      </c>
      <c r="K43" s="109"/>
      <c r="L43" s="106"/>
      <c r="M43" s="29"/>
      <c r="N43" s="29"/>
    </row>
    <row r="44" spans="2:14" s="1" customFormat="1" ht="30.75" customHeight="1">
      <c r="B44" s="67" t="s">
        <v>29</v>
      </c>
      <c r="C44" s="68"/>
      <c r="D44" s="69">
        <f>SUM(D39:D43)</f>
        <v>0</v>
      </c>
      <c r="E44" s="69">
        <f>SUM(E39:E43)</f>
        <v>0</v>
      </c>
      <c r="F44" s="69">
        <f>SUM(F39:F43)</f>
        <v>0</v>
      </c>
      <c r="G44" s="70">
        <v>0</v>
      </c>
      <c r="H44" s="71">
        <f>SUM(H39:H43)</f>
        <v>0</v>
      </c>
      <c r="I44" s="71">
        <f>SUM(I39:I43)</f>
        <v>0</v>
      </c>
      <c r="J44" s="71">
        <f>SUM(J39:J43)</f>
        <v>0</v>
      </c>
      <c r="K44" s="111"/>
      <c r="L44" s="106"/>
      <c r="M44" s="29"/>
      <c r="N44" s="29"/>
    </row>
    <row r="45" spans="3:14" s="1" customFormat="1" ht="6.75" customHeight="1">
      <c r="C45" s="28"/>
      <c r="D45" s="29"/>
      <c r="E45" s="29"/>
      <c r="F45" s="29"/>
      <c r="G45" s="29"/>
      <c r="H45" s="29"/>
      <c r="I45" s="29"/>
      <c r="J45" s="29"/>
      <c r="K45" s="29"/>
      <c r="L45" s="29"/>
      <c r="M45" s="29"/>
      <c r="N45" s="29"/>
    </row>
    <row r="46" spans="2:14" s="1" customFormat="1" ht="24" customHeight="1" hidden="1">
      <c r="B46" s="72" t="s">
        <v>42</v>
      </c>
      <c r="C46" s="73"/>
      <c r="D46" s="73"/>
      <c r="E46" s="73"/>
      <c r="F46" s="73"/>
      <c r="G46" s="73"/>
      <c r="H46" s="73"/>
      <c r="I46" s="73"/>
      <c r="J46" s="73"/>
      <c r="K46" s="112"/>
      <c r="L46" s="29"/>
      <c r="M46" s="29"/>
      <c r="N46" s="29"/>
    </row>
    <row r="47" spans="2:14" s="1" customFormat="1" ht="15" customHeight="1" hidden="1">
      <c r="B47" s="16" t="s">
        <v>11</v>
      </c>
      <c r="C47" s="17" t="s">
        <v>12</v>
      </c>
      <c r="D47" s="17" t="s">
        <v>13</v>
      </c>
      <c r="E47" s="17" t="s">
        <v>14</v>
      </c>
      <c r="F47" s="17" t="s">
        <v>15</v>
      </c>
      <c r="G47" s="44" t="s">
        <v>43</v>
      </c>
      <c r="H47" s="45"/>
      <c r="I47" s="45"/>
      <c r="J47" s="45"/>
      <c r="K47" s="113"/>
      <c r="L47" s="29"/>
      <c r="M47" s="29"/>
      <c r="N47" s="29"/>
    </row>
    <row r="48" spans="2:14" s="1" customFormat="1" ht="21.75" customHeight="1" hidden="1">
      <c r="B48" s="19"/>
      <c r="C48" s="18"/>
      <c r="D48" s="18"/>
      <c r="E48" s="18"/>
      <c r="F48" s="18"/>
      <c r="G48" s="17" t="s">
        <v>18</v>
      </c>
      <c r="H48" s="17" t="s">
        <v>19</v>
      </c>
      <c r="I48" s="17" t="s">
        <v>20</v>
      </c>
      <c r="J48" s="96" t="s">
        <v>21</v>
      </c>
      <c r="K48" s="97" t="s">
        <v>32</v>
      </c>
      <c r="L48" s="29"/>
      <c r="M48" s="29"/>
      <c r="N48" s="29"/>
    </row>
    <row r="49" spans="2:14" s="1" customFormat="1" ht="21.75" customHeight="1" hidden="1">
      <c r="B49" s="16" t="s">
        <v>22</v>
      </c>
      <c r="C49" s="74" t="s">
        <v>44</v>
      </c>
      <c r="D49" s="21">
        <f>E49+F49</f>
        <v>0.17</v>
      </c>
      <c r="E49" s="21">
        <v>0.17</v>
      </c>
      <c r="F49" s="21">
        <v>0</v>
      </c>
      <c r="G49" s="22">
        <v>2338</v>
      </c>
      <c r="H49" s="22">
        <f aca="true" t="shared" si="0" ref="H49:H54">ROUND(G49*E49,2)</f>
        <v>397.46</v>
      </c>
      <c r="I49" s="22">
        <f aca="true" t="shared" si="1" ref="I49:I54">8676*F49</f>
        <v>0</v>
      </c>
      <c r="J49" s="102">
        <f aca="true" t="shared" si="2" ref="J49:J54">+H49+I49</f>
        <v>397.46</v>
      </c>
      <c r="K49" s="97" t="s">
        <v>45</v>
      </c>
      <c r="L49" s="29"/>
      <c r="M49" s="29"/>
      <c r="N49" s="29"/>
    </row>
    <row r="50" spans="2:14" s="1" customFormat="1" ht="21.75" customHeight="1" hidden="1">
      <c r="B50" s="16" t="s">
        <v>24</v>
      </c>
      <c r="C50" s="75"/>
      <c r="D50" s="21">
        <f>E50+F50</f>
        <v>0.005</v>
      </c>
      <c r="E50" s="21">
        <v>0.005</v>
      </c>
      <c r="F50" s="21">
        <v>0</v>
      </c>
      <c r="G50" s="22">
        <v>2338</v>
      </c>
      <c r="H50" s="22">
        <f t="shared" si="0"/>
        <v>11.69</v>
      </c>
      <c r="I50" s="22">
        <f t="shared" si="1"/>
        <v>0</v>
      </c>
      <c r="J50" s="102">
        <f t="shared" si="2"/>
        <v>11.69</v>
      </c>
      <c r="K50" s="114"/>
      <c r="L50" s="29"/>
      <c r="M50" s="29"/>
      <c r="N50" s="29"/>
    </row>
    <row r="51" spans="2:14" s="1" customFormat="1" ht="21.75" customHeight="1" hidden="1">
      <c r="B51" s="16" t="s">
        <v>25</v>
      </c>
      <c r="C51" s="75"/>
      <c r="D51" s="21">
        <f>E51+F51</f>
        <v>0.02</v>
      </c>
      <c r="E51" s="21">
        <v>0.02</v>
      </c>
      <c r="F51" s="21">
        <v>0</v>
      </c>
      <c r="G51" s="22">
        <v>2338</v>
      </c>
      <c r="H51" s="22">
        <f t="shared" si="0"/>
        <v>46.76</v>
      </c>
      <c r="I51" s="22">
        <f t="shared" si="1"/>
        <v>0</v>
      </c>
      <c r="J51" s="102">
        <f t="shared" si="2"/>
        <v>46.76</v>
      </c>
      <c r="K51" s="114"/>
      <c r="L51" s="29"/>
      <c r="M51" s="29"/>
      <c r="N51" s="29"/>
    </row>
    <row r="52" spans="2:14" s="1" customFormat="1" ht="21.75" customHeight="1" hidden="1">
      <c r="B52" s="16" t="s">
        <v>26</v>
      </c>
      <c r="C52" s="75"/>
      <c r="D52" s="21">
        <f>E52+F52</f>
        <v>0.05</v>
      </c>
      <c r="E52" s="21">
        <v>0.05</v>
      </c>
      <c r="F52" s="21">
        <v>0</v>
      </c>
      <c r="G52" s="22">
        <v>2338</v>
      </c>
      <c r="H52" s="22">
        <f t="shared" si="0"/>
        <v>116.9</v>
      </c>
      <c r="I52" s="22">
        <f t="shared" si="1"/>
        <v>0</v>
      </c>
      <c r="J52" s="102">
        <f t="shared" si="2"/>
        <v>116.9</v>
      </c>
      <c r="K52" s="114"/>
      <c r="L52" s="29"/>
      <c r="M52" s="29"/>
      <c r="N52" s="29"/>
    </row>
    <row r="53" spans="2:14" s="1" customFormat="1" ht="21.75" customHeight="1" hidden="1">
      <c r="B53" s="16" t="s">
        <v>28</v>
      </c>
      <c r="C53" s="75"/>
      <c r="D53" s="21">
        <f>E53+F53</f>
        <v>0.005</v>
      </c>
      <c r="E53" s="21">
        <v>0.005</v>
      </c>
      <c r="F53" s="21">
        <v>0</v>
      </c>
      <c r="G53" s="22">
        <v>2338</v>
      </c>
      <c r="H53" s="22">
        <f t="shared" si="0"/>
        <v>11.69</v>
      </c>
      <c r="I53" s="22">
        <f t="shared" si="1"/>
        <v>0</v>
      </c>
      <c r="J53" s="102">
        <f t="shared" si="2"/>
        <v>11.69</v>
      </c>
      <c r="K53" s="114"/>
      <c r="L53" s="29"/>
      <c r="M53" s="29"/>
      <c r="N53" s="29"/>
    </row>
    <row r="54" spans="2:14" s="1" customFormat="1" ht="21.75" customHeight="1" hidden="1">
      <c r="B54" s="47" t="s">
        <v>46</v>
      </c>
      <c r="C54" s="76"/>
      <c r="D54" s="49">
        <v>0.016</v>
      </c>
      <c r="E54" s="49">
        <v>0.016</v>
      </c>
      <c r="F54" s="49">
        <v>0</v>
      </c>
      <c r="G54" s="22">
        <v>2338</v>
      </c>
      <c r="H54" s="22">
        <f t="shared" si="0"/>
        <v>37.41</v>
      </c>
      <c r="I54" s="22">
        <f t="shared" si="1"/>
        <v>0</v>
      </c>
      <c r="J54" s="102">
        <f t="shared" si="2"/>
        <v>37.41</v>
      </c>
      <c r="K54" s="100"/>
      <c r="L54" s="29"/>
      <c r="M54" s="29"/>
      <c r="N54" s="29"/>
    </row>
    <row r="55" spans="2:14" s="1" customFormat="1" ht="17.25" customHeight="1" hidden="1">
      <c r="B55" s="38" t="s">
        <v>29</v>
      </c>
      <c r="C55" s="39"/>
      <c r="D55" s="40">
        <f>SUM(D49:D54)</f>
        <v>0.266</v>
      </c>
      <c r="E55" s="40">
        <f>SUM(E49:E54)</f>
        <v>0.266</v>
      </c>
      <c r="F55" s="40">
        <f>SUM(F49:F54)</f>
        <v>0</v>
      </c>
      <c r="G55" s="40" t="s">
        <v>30</v>
      </c>
      <c r="H55" s="41">
        <f>SUM(H49:H54)</f>
        <v>621.91</v>
      </c>
      <c r="I55" s="41">
        <f>SUM(I49:I54)</f>
        <v>0</v>
      </c>
      <c r="J55" s="41">
        <f>SUM(J49:J54)</f>
        <v>621.91</v>
      </c>
      <c r="K55" s="115"/>
      <c r="L55" s="29"/>
      <c r="M55" s="29"/>
      <c r="N55" s="29"/>
    </row>
    <row r="56" spans="3:14" s="1" customFormat="1" ht="6" customHeight="1" hidden="1">
      <c r="C56" s="28"/>
      <c r="D56" s="29"/>
      <c r="E56" s="29"/>
      <c r="F56" s="29"/>
      <c r="G56" s="29"/>
      <c r="H56" s="29"/>
      <c r="I56" s="29"/>
      <c r="J56" s="29"/>
      <c r="K56" s="29"/>
      <c r="L56" s="29"/>
      <c r="M56" s="29"/>
      <c r="N56" s="29"/>
    </row>
    <row r="57" spans="2:14" s="1" customFormat="1" ht="24" customHeight="1" hidden="1">
      <c r="B57" s="30" t="s">
        <v>47</v>
      </c>
      <c r="C57" s="31"/>
      <c r="D57" s="31"/>
      <c r="E57" s="31"/>
      <c r="F57" s="31"/>
      <c r="G57" s="31"/>
      <c r="H57" s="31"/>
      <c r="I57" s="31"/>
      <c r="J57" s="31"/>
      <c r="K57" s="94"/>
      <c r="L57" s="29"/>
      <c r="M57" s="29"/>
      <c r="N57" s="29"/>
    </row>
    <row r="58" spans="2:14" s="1" customFormat="1" ht="14.25" customHeight="1" hidden="1">
      <c r="B58" s="16" t="s">
        <v>11</v>
      </c>
      <c r="C58" s="17" t="s">
        <v>12</v>
      </c>
      <c r="D58" s="17" t="s">
        <v>13</v>
      </c>
      <c r="E58" s="17" t="s">
        <v>14</v>
      </c>
      <c r="F58" s="17" t="s">
        <v>15</v>
      </c>
      <c r="G58" s="17" t="s">
        <v>43</v>
      </c>
      <c r="H58" s="18"/>
      <c r="I58" s="18"/>
      <c r="J58" s="18"/>
      <c r="K58" s="114"/>
      <c r="L58" s="29"/>
      <c r="M58" s="29"/>
      <c r="N58" s="29"/>
    </row>
    <row r="59" spans="2:14" s="1" customFormat="1" ht="21.75" customHeight="1" hidden="1">
      <c r="B59" s="19"/>
      <c r="C59" s="18"/>
      <c r="D59" s="18"/>
      <c r="E59" s="18"/>
      <c r="F59" s="18"/>
      <c r="G59" s="17" t="s">
        <v>18</v>
      </c>
      <c r="H59" s="17" t="s">
        <v>19</v>
      </c>
      <c r="I59" s="17" t="s">
        <v>20</v>
      </c>
      <c r="J59" s="17" t="s">
        <v>21</v>
      </c>
      <c r="K59" s="97" t="s">
        <v>32</v>
      </c>
      <c r="L59" s="29"/>
      <c r="M59" s="29"/>
      <c r="N59" s="29"/>
    </row>
    <row r="60" spans="2:14" s="1" customFormat="1" ht="21.75" customHeight="1" hidden="1">
      <c r="B60" s="77" t="s">
        <v>48</v>
      </c>
      <c r="C60" s="78"/>
      <c r="D60" s="78"/>
      <c r="E60" s="78"/>
      <c r="F60" s="78"/>
      <c r="G60" s="78"/>
      <c r="H60" s="78"/>
      <c r="I60" s="78"/>
      <c r="J60" s="78"/>
      <c r="K60" s="116"/>
      <c r="L60" s="29"/>
      <c r="M60" s="29"/>
      <c r="N60" s="29"/>
    </row>
    <row r="61" spans="2:11" ht="33" customHeight="1" hidden="1">
      <c r="B61" s="79"/>
      <c r="C61" s="80"/>
      <c r="D61" s="80"/>
      <c r="E61" s="80"/>
      <c r="F61" s="80"/>
      <c r="G61" s="80"/>
      <c r="H61" s="80"/>
      <c r="I61" s="80"/>
      <c r="J61" s="80"/>
      <c r="K61" s="117"/>
    </row>
  </sheetData>
  <sheetProtection/>
  <protectedRanges>
    <protectedRange sqref="D40:G41 D39 D42:D43" name="区域6"/>
    <protectedRange sqref="K31:M32" name="区域5"/>
    <protectedRange sqref="D32:I32 D31 I31 G31" name="区域4"/>
    <protectedRange sqref="C6" name="区域1"/>
    <protectedRange sqref="E39:F39 E42:F43 E31:F31 D11:G15" name="区域2"/>
    <protectedRange sqref="G39 G42:G43 K11:K15" name="区域3"/>
  </protectedRanges>
  <mergeCells count="72">
    <mergeCell ref="I4:N4"/>
    <mergeCell ref="H5:J5"/>
    <mergeCell ref="K5:L5"/>
    <mergeCell ref="M5:N5"/>
    <mergeCell ref="H6:J6"/>
    <mergeCell ref="K6:L6"/>
    <mergeCell ref="M6:N6"/>
    <mergeCell ref="B8:O8"/>
    <mergeCell ref="G9:J9"/>
    <mergeCell ref="K9:N9"/>
    <mergeCell ref="B16:C16"/>
    <mergeCell ref="B18:O18"/>
    <mergeCell ref="G19:J19"/>
    <mergeCell ref="K19:N19"/>
    <mergeCell ref="B26:C26"/>
    <mergeCell ref="B28:O28"/>
    <mergeCell ref="G29:J29"/>
    <mergeCell ref="K29:N29"/>
    <mergeCell ref="B35:O35"/>
    <mergeCell ref="B36:K36"/>
    <mergeCell ref="B44:C44"/>
    <mergeCell ref="B46:K46"/>
    <mergeCell ref="G47:K47"/>
    <mergeCell ref="B55:C55"/>
    <mergeCell ref="B57:K57"/>
    <mergeCell ref="G58:K58"/>
    <mergeCell ref="B9:B10"/>
    <mergeCell ref="B19:B20"/>
    <mergeCell ref="B29:B30"/>
    <mergeCell ref="B32:B33"/>
    <mergeCell ref="B37:B38"/>
    <mergeCell ref="B47:B48"/>
    <mergeCell ref="B58:B59"/>
    <mergeCell ref="C9:C10"/>
    <mergeCell ref="C11:C15"/>
    <mergeCell ref="C19:C20"/>
    <mergeCell ref="C21:C25"/>
    <mergeCell ref="C29:C30"/>
    <mergeCell ref="C32:C33"/>
    <mergeCell ref="C37:C38"/>
    <mergeCell ref="C39:C43"/>
    <mergeCell ref="C47:C48"/>
    <mergeCell ref="C58:C59"/>
    <mergeCell ref="D9:D10"/>
    <mergeCell ref="D19:D20"/>
    <mergeCell ref="D29:D30"/>
    <mergeCell ref="D37:D38"/>
    <mergeCell ref="D47:D48"/>
    <mergeCell ref="D58:D59"/>
    <mergeCell ref="E9:E10"/>
    <mergeCell ref="E19:E20"/>
    <mergeCell ref="E29:E30"/>
    <mergeCell ref="E37:E38"/>
    <mergeCell ref="E47:E48"/>
    <mergeCell ref="E58:E59"/>
    <mergeCell ref="F9:F10"/>
    <mergeCell ref="F19:F20"/>
    <mergeCell ref="F29:F30"/>
    <mergeCell ref="F37:F38"/>
    <mergeCell ref="F47:F48"/>
    <mergeCell ref="F58:F59"/>
    <mergeCell ref="G37:G38"/>
    <mergeCell ref="H37:H38"/>
    <mergeCell ref="I37:I38"/>
    <mergeCell ref="J37:J38"/>
    <mergeCell ref="K37:K44"/>
    <mergeCell ref="K49:K55"/>
    <mergeCell ref="O9:O16"/>
    <mergeCell ref="O21:O26"/>
    <mergeCell ref="O29:O33"/>
    <mergeCell ref="C2:N3"/>
    <mergeCell ref="B60:K61"/>
  </mergeCells>
  <printOptions/>
  <pageMargins left="0.16" right="0.16" top="0.2" bottom="0.28" header="0.23999999999999996" footer="0.23999999999999996"/>
  <pageSetup horizontalDpi="600" verticalDpi="600" orientation="portrait" paperSize="9" scale="6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办公资源网</dc:creator>
  <cp:keywords/>
  <dc:description>办公资源网：https://www.bangongziyuan.com/</dc:description>
  <cp:lastModifiedBy/>
  <dcterms:created xsi:type="dcterms:W3CDTF">2006-09-13T11:21:51Z</dcterms:created>
  <dcterms:modified xsi:type="dcterms:W3CDTF">2020-05-08T09:24:12Z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na">
    <vt:lpwstr>F7XYgKNyGO57415.xls</vt:lpwstr>
  </property>
  <property fmtid="{D5CDD505-2E9C-101B-9397-08002B2CF9AE}" pid="4" name="file">
    <vt:lpwstr>600328</vt:lpwstr>
  </property>
  <property fmtid="{D5CDD505-2E9C-101B-9397-08002B2CF9AE}" pid="5" name="KSOProductBuildV">
    <vt:lpwstr>2052-11.8.2.8506</vt:lpwstr>
  </property>
</Properties>
</file>