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<sst xmlns="http://schemas.openxmlformats.org/spreadsheetml/2006/main" count="52" uniqueCount="47">
  <si>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利润及利润分配表</t>
  </si>
  <si>
    <t>年度</t>
  </si>
  <si>
    <r>
      <t>金额单位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人民币元</t>
    </r>
  </si>
  <si>
    <t>项         目</t>
  </si>
  <si>
    <t>附注</t>
  </si>
  <si>
    <t>合并</t>
  </si>
  <si>
    <t>公司</t>
  </si>
  <si>
    <r>
      <t>一</t>
    </r>
    <r>
      <rPr>
        <sz val="12"/>
        <rFont val="宋体"/>
        <family val="0"/>
      </rPr>
      <t>.</t>
    </r>
    <r>
      <rPr>
        <sz val="12"/>
        <rFont val="宋体"/>
        <family val="0"/>
      </rPr>
      <t>主营业务收入</t>
    </r>
  </si>
  <si>
    <t>五.36六.4</t>
  </si>
  <si>
    <t>减:主营业务成本</t>
  </si>
  <si>
    <t>主营业务税金及附加</t>
  </si>
  <si>
    <t>五37</t>
  </si>
  <si>
    <r>
      <t>二</t>
    </r>
    <r>
      <rPr>
        <sz val="12"/>
        <rFont val="宋体"/>
        <family val="0"/>
      </rPr>
      <t>.</t>
    </r>
    <r>
      <rPr>
        <sz val="12"/>
        <rFont val="宋体"/>
        <family val="0"/>
      </rPr>
      <t>主营业务利润</t>
    </r>
  </si>
  <si>
    <t>加:其它业务利润</t>
  </si>
  <si>
    <t>五.38</t>
  </si>
  <si>
    <t>减:营业费用</t>
  </si>
  <si>
    <t>管理费用</t>
  </si>
  <si>
    <t>财务费用</t>
  </si>
  <si>
    <t>五.39</t>
  </si>
  <si>
    <r>
      <t>三</t>
    </r>
    <r>
      <rPr>
        <sz val="12"/>
        <rFont val="宋体"/>
        <family val="0"/>
      </rPr>
      <t>.</t>
    </r>
    <r>
      <rPr>
        <sz val="12"/>
        <rFont val="宋体"/>
        <family val="0"/>
      </rPr>
      <t>营业利润</t>
    </r>
  </si>
  <si>
    <t>加:投资收益</t>
  </si>
  <si>
    <t>五.40六.5</t>
  </si>
  <si>
    <t>补贴收入</t>
  </si>
  <si>
    <t>五.41</t>
  </si>
  <si>
    <t>营业外收入</t>
  </si>
  <si>
    <t>五.42</t>
  </si>
  <si>
    <t>减:营业外支出</t>
  </si>
  <si>
    <t>五.43</t>
  </si>
  <si>
    <r>
      <t>四</t>
    </r>
    <r>
      <rPr>
        <sz val="12"/>
        <rFont val="宋体"/>
        <family val="0"/>
      </rPr>
      <t>.</t>
    </r>
    <r>
      <rPr>
        <sz val="12"/>
        <rFont val="宋体"/>
        <family val="0"/>
      </rPr>
      <t>利润总额</t>
    </r>
  </si>
  <si>
    <t>减:所得税</t>
  </si>
  <si>
    <t>少数股东损益</t>
  </si>
  <si>
    <r>
      <t>五</t>
    </r>
    <r>
      <rPr>
        <sz val="12"/>
        <rFont val="宋体"/>
        <family val="0"/>
      </rPr>
      <t>.</t>
    </r>
    <r>
      <rPr>
        <sz val="12"/>
        <rFont val="宋体"/>
        <family val="0"/>
      </rPr>
      <t>净利润</t>
    </r>
  </si>
  <si>
    <t>加:年初未分配利润</t>
  </si>
  <si>
    <r>
      <t xml:space="preserve">         </t>
    </r>
    <r>
      <rPr>
        <sz val="12"/>
        <rFont val="宋体"/>
        <family val="0"/>
      </rPr>
      <t>其他转入</t>
    </r>
  </si>
  <si>
    <r>
      <t>六</t>
    </r>
    <r>
      <rPr>
        <sz val="12"/>
        <rFont val="宋体"/>
        <family val="0"/>
      </rPr>
      <t>.</t>
    </r>
    <r>
      <rPr>
        <sz val="12"/>
        <rFont val="宋体"/>
        <family val="0"/>
      </rPr>
      <t>可供分配的利润</t>
    </r>
  </si>
  <si>
    <t>减:提取法定盈余公积</t>
  </si>
  <si>
    <t>提取法定公益金</t>
  </si>
  <si>
    <r>
      <t>七</t>
    </r>
    <r>
      <rPr>
        <sz val="12"/>
        <rFont val="宋体"/>
        <family val="0"/>
      </rPr>
      <t>.</t>
    </r>
    <r>
      <rPr>
        <sz val="12"/>
        <rFont val="宋体"/>
        <family val="0"/>
      </rPr>
      <t>可供股东分配的利润</t>
    </r>
  </si>
  <si>
    <r>
      <t xml:space="preserve">      </t>
    </r>
    <r>
      <rPr>
        <sz val="12"/>
        <rFont val="宋体"/>
        <family val="0"/>
      </rPr>
      <t>减</t>
    </r>
    <r>
      <rPr>
        <sz val="12"/>
        <rFont val="宋体"/>
        <family val="0"/>
      </rPr>
      <t>:</t>
    </r>
    <r>
      <rPr>
        <sz val="12"/>
        <rFont val="宋体"/>
        <family val="0"/>
      </rPr>
      <t>应付优先股股利</t>
    </r>
  </si>
  <si>
    <r>
      <t xml:space="preserve">           </t>
    </r>
    <r>
      <rPr>
        <sz val="12"/>
        <rFont val="宋体"/>
        <family val="0"/>
      </rPr>
      <t>提取任意盈余公积</t>
    </r>
  </si>
  <si>
    <t>减: 应付普通股股利</t>
  </si>
  <si>
    <t>转作股本的普通股股利</t>
  </si>
  <si>
    <t>八.未分配利润</t>
  </si>
  <si>
    <r>
      <t>(</t>
    </r>
    <r>
      <rPr>
        <sz val="12"/>
        <rFont val="宋体"/>
        <family val="0"/>
      </rPr>
      <t>附注是会计报表的组成部分</t>
    </r>
    <r>
      <rPr>
        <sz val="12"/>
        <rFont val="宋体"/>
        <family val="0"/>
      </rPr>
      <t>)</t>
    </r>
  </si>
  <si>
    <t>企业负责人：</t>
  </si>
  <si>
    <t>主管财务的企业负责人：</t>
  </si>
  <si>
    <t>财务负责人：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</si>
</sst>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12" sqref="L12"/>
    </sheetView>
  </sheetViews>
  <sheetFormatPr defaultColWidth="9.00390625" defaultRowHeight="26.25" customHeight="1"/>
  <cols>
    <col min="1" max="1" width="25.875" style="4" bestFit="1" customWidth="1"/>
    <col min="2" max="2" width="12.00390625" style="4" customWidth="1"/>
    <col min="3" max="3" width="20.375" style="5" bestFit="1" customWidth="1"/>
    <col min="4" max="4" width="7.00390625" style="5" customWidth="1"/>
    <col min="5" max="5" width="20.125" style="5" customWidth="1"/>
    <col min="6" max="6" width="6.50390625" style="5" customWidth="1"/>
    <col min="7" max="7" width="20.375" style="4" bestFit="1" customWidth="1"/>
    <col min="8" max="8" width="6.25390625" style="4" customWidth="1"/>
    <col min="9" max="9" width="18.25390625" style="4" customWidth="1"/>
    <col min="10" max="16384" width="9.00390625" style="4" customWidth="1"/>
  </cols>
  <sheetData>
    <row r="1" spans="1:9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27.75" customHeight="1">
      <c r="A3" s="8"/>
      <c r="B3" s="8"/>
      <c r="C3" s="8"/>
      <c r="D3" s="8"/>
      <c r="E3" s="9"/>
      <c r="F3" s="10"/>
      <c r="G3" s="9"/>
      <c r="H3" s="9"/>
      <c r="I3" s="10" t="s">
        <v>2</v>
      </c>
    </row>
    <row r="4" spans="1:9" s="2" customFormat="1" ht="27.75" customHeight="1">
      <c r="A4" s="11" t="s">
        <v>3</v>
      </c>
      <c r="B4" s="12" t="s">
        <v>4</v>
      </c>
      <c r="C4" s="13" t="s">
        <v>1</v>
      </c>
      <c r="D4" s="13"/>
      <c r="E4" s="13"/>
      <c r="F4" s="14"/>
      <c r="G4" s="13" t="s">
        <v>1</v>
      </c>
      <c r="H4" s="13"/>
      <c r="I4" s="13"/>
    </row>
    <row r="5" spans="1:9" s="2" customFormat="1" ht="27.75" customHeight="1">
      <c r="A5" s="15"/>
      <c r="B5" s="16"/>
      <c r="C5" s="17" t="s">
        <v>5</v>
      </c>
      <c r="D5" s="18"/>
      <c r="E5" s="19" t="s">
        <v>6</v>
      </c>
      <c r="F5" s="14"/>
      <c r="G5" s="17" t="s">
        <v>5</v>
      </c>
      <c r="H5" s="18"/>
      <c r="I5" s="19" t="s">
        <v>6</v>
      </c>
    </row>
    <row r="6" spans="1:9" s="2" customFormat="1" ht="27.75" customHeight="1">
      <c r="A6" s="20" t="s">
        <v>7</v>
      </c>
      <c r="B6" s="21" t="s">
        <v>8</v>
      </c>
      <c r="C6" s="22">
        <v>2835575021.45</v>
      </c>
      <c r="D6" s="22"/>
      <c r="E6" s="22">
        <v>1942488672.57</v>
      </c>
      <c r="F6" s="22"/>
      <c r="G6" s="22">
        <v>2684977297.09</v>
      </c>
      <c r="H6" s="22"/>
      <c r="I6" s="22">
        <v>1830948757.83</v>
      </c>
    </row>
    <row r="7" spans="1:9" s="2" customFormat="1" ht="27.75" customHeight="1">
      <c r="A7" s="23" t="s">
        <v>9</v>
      </c>
      <c r="B7" s="21" t="s">
        <v>8</v>
      </c>
      <c r="C7" s="22">
        <v>2218858098.35</v>
      </c>
      <c r="D7" s="22"/>
      <c r="E7" s="22">
        <v>1473227620.93</v>
      </c>
      <c r="F7" s="22"/>
      <c r="G7" s="22">
        <v>2095632064.33</v>
      </c>
      <c r="H7" s="22"/>
      <c r="I7" s="22">
        <v>1370979652.5300002</v>
      </c>
    </row>
    <row r="8" spans="1:9" s="2" customFormat="1" ht="27.75" customHeight="1">
      <c r="A8" s="23" t="s">
        <v>10</v>
      </c>
      <c r="B8" s="21" t="s">
        <v>11</v>
      </c>
      <c r="C8" s="24">
        <v>33011443.91</v>
      </c>
      <c r="D8" s="22"/>
      <c r="E8" s="24">
        <v>15228393.96</v>
      </c>
      <c r="F8" s="22"/>
      <c r="G8" s="24">
        <v>28404414.520000007</v>
      </c>
      <c r="H8" s="22"/>
      <c r="I8" s="24">
        <v>16731398.260000002</v>
      </c>
    </row>
    <row r="9" spans="1:9" s="2" customFormat="1" ht="27.75" customHeight="1">
      <c r="A9" s="20" t="s">
        <v>12</v>
      </c>
      <c r="B9" s="25"/>
      <c r="C9" s="22">
        <f aca="true" t="shared" si="0" ref="C9:I9">C6-C7-C8</f>
        <v>583705479.1899999</v>
      </c>
      <c r="D9" s="22">
        <f t="shared" si="0"/>
        <v>0</v>
      </c>
      <c r="E9" s="22">
        <f t="shared" si="0"/>
        <v>454032657.6799999</v>
      </c>
      <c r="F9" s="22">
        <f t="shared" si="0"/>
        <v>0</v>
      </c>
      <c r="G9" s="22">
        <f t="shared" si="0"/>
        <v>560940818.2400002</v>
      </c>
      <c r="H9" s="22">
        <f t="shared" si="0"/>
        <v>0</v>
      </c>
      <c r="I9" s="22">
        <f t="shared" si="0"/>
        <v>443237707.0399997</v>
      </c>
    </row>
    <row r="10" spans="1:9" s="2" customFormat="1" ht="27.75" customHeight="1">
      <c r="A10" s="23" t="s">
        <v>13</v>
      </c>
      <c r="B10" s="21" t="s">
        <v>14</v>
      </c>
      <c r="C10" s="22">
        <v>15386801.52</v>
      </c>
      <c r="D10" s="22"/>
      <c r="E10" s="22">
        <v>1379328.77</v>
      </c>
      <c r="F10" s="22"/>
      <c r="G10" s="22">
        <v>15226160.16</v>
      </c>
      <c r="H10" s="22"/>
      <c r="I10" s="22">
        <v>6159341.5</v>
      </c>
    </row>
    <row r="11" spans="1:9" s="2" customFormat="1" ht="27.75" customHeight="1">
      <c r="A11" s="26" t="s">
        <v>15</v>
      </c>
      <c r="B11" s="25"/>
      <c r="C11" s="22">
        <v>59279217.22</v>
      </c>
      <c r="D11" s="22"/>
      <c r="E11" s="22">
        <v>33920317.13</v>
      </c>
      <c r="F11" s="22"/>
      <c r="G11" s="22">
        <v>56046914.01</v>
      </c>
      <c r="H11" s="22"/>
      <c r="I11" s="22">
        <v>28103893.159999996</v>
      </c>
    </row>
    <row r="12" spans="1:9" s="2" customFormat="1" ht="27.75" customHeight="1">
      <c r="A12" s="23" t="s">
        <v>16</v>
      </c>
      <c r="B12" s="25"/>
      <c r="C12" s="22">
        <f>338382267.97-0.03</f>
        <v>338382267.94000006</v>
      </c>
      <c r="D12" s="22"/>
      <c r="E12" s="22">
        <v>259458950.23</v>
      </c>
      <c r="F12" s="22"/>
      <c r="G12" s="22">
        <v>317634097.06</v>
      </c>
      <c r="H12" s="22"/>
      <c r="I12" s="22">
        <v>249732379.56</v>
      </c>
    </row>
    <row r="13" spans="1:9" s="2" customFormat="1" ht="27.75" customHeight="1">
      <c r="A13" s="23" t="s">
        <v>17</v>
      </c>
      <c r="B13" s="21" t="s">
        <v>18</v>
      </c>
      <c r="C13" s="24">
        <v>126298144.77</v>
      </c>
      <c r="D13" s="22"/>
      <c r="E13" s="24">
        <v>104505093.77</v>
      </c>
      <c r="F13" s="22"/>
      <c r="G13" s="24">
        <v>138631377.55</v>
      </c>
      <c r="H13" s="22"/>
      <c r="I13" s="24">
        <v>110220676.17</v>
      </c>
    </row>
    <row r="14" spans="1:9" s="2" customFormat="1" ht="27.75" customHeight="1">
      <c r="A14" s="20" t="s">
        <v>19</v>
      </c>
      <c r="B14" s="25"/>
      <c r="C14" s="22">
        <f aca="true" t="shared" si="1" ref="C14:I14">C9+C10-C11-C12-C13</f>
        <v>75132650.77999984</v>
      </c>
      <c r="D14" s="22">
        <f t="shared" si="1"/>
        <v>0</v>
      </c>
      <c r="E14" s="22">
        <f t="shared" si="1"/>
        <v>57527625.31999989</v>
      </c>
      <c r="F14" s="22">
        <f t="shared" si="1"/>
        <v>0</v>
      </c>
      <c r="G14" s="22">
        <f t="shared" si="1"/>
        <v>63854589.78000021</v>
      </c>
      <c r="H14" s="22">
        <f t="shared" si="1"/>
        <v>0</v>
      </c>
      <c r="I14" s="22">
        <f t="shared" si="1"/>
        <v>61340099.64999975</v>
      </c>
    </row>
    <row r="15" spans="1:9" s="2" customFormat="1" ht="27.75" customHeight="1">
      <c r="A15" s="23" t="s">
        <v>20</v>
      </c>
      <c r="B15" s="21" t="s">
        <v>21</v>
      </c>
      <c r="C15" s="22">
        <v>4366984.84</v>
      </c>
      <c r="D15" s="22"/>
      <c r="E15" s="22">
        <v>11233483.01</v>
      </c>
      <c r="F15" s="22"/>
      <c r="G15" s="22">
        <v>-3694108.28</v>
      </c>
      <c r="H15" s="22"/>
      <c r="I15" s="22">
        <v>-16132223.55</v>
      </c>
    </row>
    <row r="16" spans="1:9" s="2" customFormat="1" ht="27.75" customHeight="1">
      <c r="A16" s="23" t="s">
        <v>22</v>
      </c>
      <c r="B16" s="21" t="s">
        <v>23</v>
      </c>
      <c r="C16" s="22">
        <v>6054229.75</v>
      </c>
      <c r="D16" s="22"/>
      <c r="E16" s="22">
        <v>5311336.22</v>
      </c>
      <c r="F16" s="22"/>
      <c r="G16" s="22">
        <v>5461307.09</v>
      </c>
      <c r="H16" s="22"/>
      <c r="I16" s="22">
        <v>5157494.3</v>
      </c>
    </row>
    <row r="17" spans="1:9" s="2" customFormat="1" ht="27.75" customHeight="1">
      <c r="A17" s="23" t="s">
        <v>24</v>
      </c>
      <c r="B17" s="21" t="s">
        <v>25</v>
      </c>
      <c r="C17" s="22">
        <v>2913839.07</v>
      </c>
      <c r="D17" s="22"/>
      <c r="E17" s="22">
        <v>2819135.94</v>
      </c>
      <c r="F17" s="22"/>
      <c r="G17" s="22">
        <v>15612096.65</v>
      </c>
      <c r="H17" s="22"/>
      <c r="I17" s="22">
        <v>738318.94</v>
      </c>
    </row>
    <row r="18" spans="1:9" s="2" customFormat="1" ht="27.75" customHeight="1">
      <c r="A18" s="23" t="s">
        <v>26</v>
      </c>
      <c r="B18" s="21" t="s">
        <v>27</v>
      </c>
      <c r="C18" s="24">
        <v>4844881.71</v>
      </c>
      <c r="D18" s="22"/>
      <c r="E18" s="24">
        <v>3082013.48</v>
      </c>
      <c r="F18" s="22"/>
      <c r="G18" s="24">
        <v>17585173.2</v>
      </c>
      <c r="H18" s="22"/>
      <c r="I18" s="24">
        <v>2961144.54</v>
      </c>
    </row>
    <row r="19" spans="1:9" s="2" customFormat="1" ht="27.75" customHeight="1">
      <c r="A19" s="20" t="s">
        <v>28</v>
      </c>
      <c r="B19" s="25"/>
      <c r="C19" s="22">
        <f aca="true" t="shared" si="2" ref="C19:I19">C14+C15+C16+C17-C18</f>
        <v>83622822.72999984</v>
      </c>
      <c r="D19" s="22">
        <f t="shared" si="2"/>
        <v>0</v>
      </c>
      <c r="E19" s="22">
        <f t="shared" si="2"/>
        <v>73809567.00999989</v>
      </c>
      <c r="F19" s="22">
        <f t="shared" si="2"/>
        <v>0</v>
      </c>
      <c r="G19" s="22">
        <f t="shared" si="2"/>
        <v>63648712.040000215</v>
      </c>
      <c r="H19" s="22">
        <f t="shared" si="2"/>
        <v>0</v>
      </c>
      <c r="I19" s="22">
        <f t="shared" si="2"/>
        <v>48142544.79999975</v>
      </c>
    </row>
    <row r="20" spans="1:9" s="2" customFormat="1" ht="27.75" customHeight="1">
      <c r="A20" s="23" t="s">
        <v>29</v>
      </c>
      <c r="B20" s="25"/>
      <c r="C20" s="22">
        <v>15603502.73</v>
      </c>
      <c r="D20" s="22"/>
      <c r="E20" s="22">
        <v>13633340.81</v>
      </c>
      <c r="F20" s="22"/>
      <c r="G20" s="22">
        <v>6211232.440000001</v>
      </c>
      <c r="H20" s="22"/>
      <c r="I20" s="22">
        <v>2529661.87</v>
      </c>
    </row>
    <row r="21" spans="1:9" s="2" customFormat="1" ht="27.75" customHeight="1">
      <c r="A21" s="23" t="s">
        <v>30</v>
      </c>
      <c r="B21" s="25"/>
      <c r="C21" s="24">
        <v>7843093.8</v>
      </c>
      <c r="D21" s="22"/>
      <c r="E21" s="24">
        <v>0</v>
      </c>
      <c r="F21" s="22"/>
      <c r="G21" s="24">
        <v>11824596.67</v>
      </c>
      <c r="H21" s="22"/>
      <c r="I21" s="24">
        <v>0</v>
      </c>
    </row>
    <row r="22" spans="1:9" s="2" customFormat="1" ht="27.75" customHeight="1">
      <c r="A22" s="20" t="s">
        <v>31</v>
      </c>
      <c r="B22" s="25"/>
      <c r="C22" s="22">
        <f>C19-C20-C21</f>
        <v>60176226.19999984</v>
      </c>
      <c r="D22" s="22"/>
      <c r="E22" s="22">
        <f>E19-E20-E21</f>
        <v>60176226.199999884</v>
      </c>
      <c r="F22" s="22"/>
      <c r="G22" s="22">
        <f>G19-G20-G21</f>
        <v>45612882.930000216</v>
      </c>
      <c r="H22" s="22"/>
      <c r="I22" s="22">
        <f>I19-I20-I21</f>
        <v>45612882.929999754</v>
      </c>
    </row>
    <row r="23" spans="1:9" s="2" customFormat="1" ht="27.75" customHeight="1">
      <c r="A23" s="23" t="s">
        <v>32</v>
      </c>
      <c r="B23" s="22"/>
      <c r="C23" s="24">
        <v>43437248.41</v>
      </c>
      <c r="D23" s="22"/>
      <c r="E23" s="24">
        <v>43437248.41</v>
      </c>
      <c r="F23" s="22"/>
      <c r="G23" s="24">
        <v>6946942.06</v>
      </c>
      <c r="H23" s="22"/>
      <c r="I23" s="24">
        <v>6946942.06</v>
      </c>
    </row>
    <row r="24" spans="1:9" s="2" customFormat="1" ht="26.25" customHeight="1" hidden="1">
      <c r="A24" s="23" t="s">
        <v>33</v>
      </c>
      <c r="B24" s="22"/>
      <c r="C24" s="24"/>
      <c r="D24" s="22"/>
      <c r="E24" s="24"/>
      <c r="F24" s="22"/>
      <c r="G24" s="24"/>
      <c r="H24" s="22"/>
      <c r="I24" s="24"/>
    </row>
    <row r="25" spans="1:9" s="2" customFormat="1" ht="27.75" customHeight="1">
      <c r="A25" s="20" t="s">
        <v>34</v>
      </c>
      <c r="B25" s="22"/>
      <c r="C25" s="22">
        <f>SUM(C22:C24)</f>
        <v>103613474.60999984</v>
      </c>
      <c r="D25" s="22"/>
      <c r="E25" s="22">
        <f>SUM(E22:E24)</f>
        <v>103613474.60999988</v>
      </c>
      <c r="F25" s="22"/>
      <c r="G25" s="22">
        <f>SUM(G22:G24)</f>
        <v>52559824.99000022</v>
      </c>
      <c r="H25" s="22"/>
      <c r="I25" s="22">
        <f>SUM(I22:I24)</f>
        <v>52559824.989999756</v>
      </c>
    </row>
    <row r="26" spans="1:9" s="2" customFormat="1" ht="27.75" customHeight="1">
      <c r="A26" s="23" t="s">
        <v>35</v>
      </c>
      <c r="B26" s="22"/>
      <c r="C26" s="22">
        <v>6017622.62</v>
      </c>
      <c r="D26" s="22"/>
      <c r="E26" s="22">
        <v>6017622.62</v>
      </c>
      <c r="F26" s="22"/>
      <c r="G26" s="22">
        <v>4561288.29</v>
      </c>
      <c r="H26" s="22"/>
      <c r="I26" s="22">
        <v>4561288.29</v>
      </c>
    </row>
    <row r="27" spans="1:9" s="2" customFormat="1" ht="27.75" customHeight="1">
      <c r="A27" s="23" t="s">
        <v>36</v>
      </c>
      <c r="B27" s="22"/>
      <c r="C27" s="24">
        <v>6017622.62</v>
      </c>
      <c r="D27" s="22"/>
      <c r="E27" s="24">
        <v>6017622.62</v>
      </c>
      <c r="F27" s="22"/>
      <c r="G27" s="24">
        <v>4561288.29</v>
      </c>
      <c r="H27" s="22"/>
      <c r="I27" s="24">
        <v>4561288.29</v>
      </c>
    </row>
    <row r="28" spans="1:9" s="2" customFormat="1" ht="27.75" customHeight="1">
      <c r="A28" s="27" t="s">
        <v>37</v>
      </c>
      <c r="B28" s="22"/>
      <c r="C28" s="22">
        <f aca="true" t="shared" si="3" ref="C28:I28">C25-C26-C27</f>
        <v>91578229.36999983</v>
      </c>
      <c r="D28" s="22">
        <f t="shared" si="3"/>
        <v>0</v>
      </c>
      <c r="E28" s="22">
        <f t="shared" si="3"/>
        <v>91578229.36999987</v>
      </c>
      <c r="F28" s="22">
        <f t="shared" si="3"/>
        <v>0</v>
      </c>
      <c r="G28" s="22">
        <f t="shared" si="3"/>
        <v>43437248.41000022</v>
      </c>
      <c r="H28" s="22">
        <f t="shared" si="3"/>
        <v>0</v>
      </c>
      <c r="I28" s="22">
        <f t="shared" si="3"/>
        <v>43437248.40999976</v>
      </c>
    </row>
    <row r="29" spans="1:9" s="2" customFormat="1" ht="26.25" customHeight="1" hidden="1">
      <c r="A29" s="26" t="s">
        <v>38</v>
      </c>
      <c r="B29" s="22"/>
      <c r="C29" s="22"/>
      <c r="D29" s="22"/>
      <c r="E29" s="22"/>
      <c r="F29" s="22"/>
      <c r="G29" s="22"/>
      <c r="H29" s="22"/>
      <c r="I29" s="22"/>
    </row>
    <row r="30" spans="1:9" s="2" customFormat="1" ht="26.25" customHeight="1" hidden="1">
      <c r="A30" s="26" t="s">
        <v>39</v>
      </c>
      <c r="B30" s="22"/>
      <c r="C30" s="22"/>
      <c r="D30" s="22"/>
      <c r="E30" s="22"/>
      <c r="F30" s="22"/>
      <c r="G30" s="22"/>
      <c r="H30" s="22"/>
      <c r="I30" s="22"/>
    </row>
    <row r="31" spans="1:9" s="2" customFormat="1" ht="27.75" customHeight="1">
      <c r="A31" s="26" t="s">
        <v>40</v>
      </c>
      <c r="B31" s="22"/>
      <c r="C31" s="22">
        <v>25920000</v>
      </c>
      <c r="D31" s="22"/>
      <c r="E31" s="22">
        <v>25920000</v>
      </c>
      <c r="F31" s="22"/>
      <c r="G31" s="22">
        <v>0</v>
      </c>
      <c r="H31" s="22"/>
      <c r="I31" s="22">
        <v>0</v>
      </c>
    </row>
    <row r="32" spans="1:9" s="2" customFormat="1" ht="27.75" customHeight="1">
      <c r="A32" s="26" t="s">
        <v>41</v>
      </c>
      <c r="B32" s="22"/>
      <c r="C32" s="22">
        <v>0</v>
      </c>
      <c r="D32" s="22"/>
      <c r="E32" s="22">
        <v>0</v>
      </c>
      <c r="F32" s="22"/>
      <c r="G32" s="22">
        <v>0</v>
      </c>
      <c r="H32" s="22"/>
      <c r="I32" s="22">
        <v>0</v>
      </c>
    </row>
    <row r="33" spans="1:9" s="2" customFormat="1" ht="27.75" customHeight="1">
      <c r="A33" s="20" t="s">
        <v>42</v>
      </c>
      <c r="B33" s="22"/>
      <c r="C33" s="28">
        <f aca="true" t="shared" si="4" ref="C33:I33">C28-C29-C30-C31-C32</f>
        <v>65658229.369999826</v>
      </c>
      <c r="D33" s="22">
        <f t="shared" si="4"/>
        <v>0</v>
      </c>
      <c r="E33" s="28">
        <f t="shared" si="4"/>
        <v>65658229.36999987</v>
      </c>
      <c r="F33" s="22">
        <f t="shared" si="4"/>
        <v>0</v>
      </c>
      <c r="G33" s="28">
        <f t="shared" si="4"/>
        <v>43437248.41000022</v>
      </c>
      <c r="H33" s="22">
        <f t="shared" si="4"/>
        <v>0</v>
      </c>
      <c r="I33" s="28">
        <f t="shared" si="4"/>
        <v>43437248.40999976</v>
      </c>
    </row>
    <row r="34" spans="1:9" s="2" customFormat="1" ht="27.75" customHeight="1">
      <c r="A34" s="23"/>
      <c r="B34" s="22"/>
      <c r="C34" s="22"/>
      <c r="D34" s="22"/>
      <c r="E34" s="23"/>
      <c r="F34" s="23"/>
      <c r="G34" s="22"/>
      <c r="H34" s="22"/>
      <c r="I34" s="23"/>
    </row>
    <row r="35" spans="1:9" s="2" customFormat="1" ht="27.75" customHeight="1">
      <c r="A35" s="23"/>
      <c r="B35" s="22"/>
      <c r="C35" s="22"/>
      <c r="D35" s="22"/>
      <c r="E35" s="23"/>
      <c r="F35" s="23"/>
      <c r="G35" s="22"/>
      <c r="H35" s="22"/>
      <c r="I35" s="23"/>
    </row>
    <row r="36" spans="1:9" s="3" customFormat="1" ht="27.75" customHeight="1">
      <c r="A36" s="29" t="s">
        <v>43</v>
      </c>
      <c r="B36" s="30"/>
      <c r="C36" s="30"/>
      <c r="D36" s="30"/>
      <c r="E36" s="29"/>
      <c r="F36" s="29"/>
      <c r="G36" s="30"/>
      <c r="H36" s="30"/>
      <c r="I36" s="29"/>
    </row>
    <row r="37" spans="1:9" s="3" customFormat="1" ht="27.75" customHeight="1">
      <c r="A37" s="31"/>
      <c r="B37" s="24"/>
      <c r="C37" s="24"/>
      <c r="D37" s="24"/>
      <c r="E37" s="31"/>
      <c r="F37" s="31"/>
      <c r="G37" s="24"/>
      <c r="H37" s="24"/>
      <c r="I37" s="31"/>
    </row>
    <row r="38" spans="1:9" s="3" customFormat="1" ht="27.75" customHeight="1">
      <c r="A38" s="32" t="s">
        <v>44</v>
      </c>
      <c r="B38" s="32"/>
      <c r="C38" s="33" t="s">
        <v>45</v>
      </c>
      <c r="D38" s="34"/>
      <c r="E38" s="35"/>
      <c r="F38" s="32"/>
      <c r="G38" s="36" t="s">
        <v>46</v>
      </c>
      <c r="H38" s="37"/>
      <c r="I38" s="32"/>
    </row>
  </sheetData>
  <sheetProtection/>
  <mergeCells count="6">
    <mergeCell ref="A1:I1"/>
    <mergeCell ref="A2:I2"/>
    <mergeCell ref="C4:E4"/>
    <mergeCell ref="G4:I4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2020-05-12T02:04:30Z</dcterms:created>
  <dcterms:modified xsi:type="dcterms:W3CDTF">2020-05-12T02:06:20Z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