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showSheetTabs="0" windowWidth="21000" windowHeight="12210"/>
  </bookViews>
  <sheets>
    <sheet name="收支表" sheetId="1" r:id="rId1"/>
  </sheets>
  <definedNames>
    <definedName name="_xlnm.Print_Titles" localSheetId="0">收支表!$5:$5</definedName>
  </definedNames>
  <calcPr calcId="144525" fullCalcOnLoad="1"/>
</workbook>
</file>

<file path=xl/comments1.xml><?xml version="1.0" encoding="utf-8"?>
<comments xmlns="http://schemas.openxmlformats.org/spreadsheetml/2006/main">
  <authors>
    <author>Microsoft China</author>
  </authors>
  <commentList>
    <comment ref="A6" authorId="0">
      <text>
        <r>
          <rPr>
            <sz val="9"/>
            <color indexed="14"/>
            <rFont val="宋体"/>
            <charset val="134"/>
          </rPr>
          <t>销售收入中的产品类别与销售成本中的产品类别相互对应。</t>
        </r>
      </text>
    </comment>
    <comment ref="A16" authorId="0">
      <text>
        <r>
          <rPr>
            <sz val="9"/>
            <color indexed="14"/>
            <rFont val="宋体"/>
            <charset val="134"/>
          </rPr>
          <t>销售成本是销售过程中直接发生的费用。</t>
        </r>
      </text>
    </comment>
  </commentList>
</comments>
</file>

<file path=xl/sharedStrings.xml><?xml version="1.0" encoding="utf-8"?>
<sst xmlns="http://schemas.openxmlformats.org/spreadsheetml/2006/main" count="53" uniqueCount="35">
  <si>
    <t>年收支预算表</t>
  </si>
  <si>
    <t>办公资源网</t>
  </si>
  <si>
    <t>财年始于：</t>
  </si>
  <si>
    <t xml:space="preserve">  %</t>
  </si>
  <si>
    <t xml:space="preserve"> 年 度</t>
  </si>
  <si>
    <t xml:space="preserve">   %</t>
  </si>
  <si>
    <t>销售收入</t>
  </si>
  <si>
    <t>阿尔卡特OT715</t>
  </si>
  <si>
    <t>西门子8008</t>
  </si>
  <si>
    <t>飞利浦826</t>
  </si>
  <si>
    <t>摩托罗拉V70</t>
  </si>
  <si>
    <t>松下GD88</t>
  </si>
  <si>
    <t>诺基亚3650</t>
  </si>
  <si>
    <t>NEC N700</t>
  </si>
  <si>
    <t>销售收入
合计</t>
  </si>
  <si>
    <t>销售成本</t>
  </si>
  <si>
    <t>销售成本
合计</t>
  </si>
  <si>
    <t>毛利</t>
  </si>
  <si>
    <t>费用</t>
  </si>
  <si>
    <t>工资</t>
  </si>
  <si>
    <t>津贴</t>
  </si>
  <si>
    <t>劳务费</t>
  </si>
  <si>
    <t>补助</t>
  </si>
  <si>
    <t>维修</t>
  </si>
  <si>
    <t>广告</t>
  </si>
  <si>
    <t>运输</t>
  </si>
  <si>
    <t>审计</t>
  </si>
  <si>
    <t>租金</t>
  </si>
  <si>
    <t>电话</t>
  </si>
  <si>
    <t>保险</t>
  </si>
  <si>
    <t>税金</t>
  </si>
  <si>
    <t>利息</t>
  </si>
  <si>
    <t>折旧</t>
  </si>
  <si>
    <t>费用合计</t>
  </si>
  <si>
    <t>纯利</t>
  </si>
</sst>
</file>

<file path=xl/styles.xml><?xml version="1.0" encoding="utf-8"?>
<styleSheet xmlns="http://schemas.openxmlformats.org/spreadsheetml/2006/main">
  <numFmts count="7"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0.0"/>
    <numFmt numFmtId="179" formatCode="_(* #,##0_);_(* \(#,##0\);_(* &quot;-&quot;_);_(@_)"/>
    <numFmt numFmtId="180" formatCode="_(* #,##0.00_);_(* \(#,##0.00\);_(* &quot;-&quot;??_);_(@_)"/>
    <numFmt numFmtId="181" formatCode="yyyy/mm"/>
    <numFmt numFmtId="182" formatCode="yyyy&quot;年&quot;m&quot;月&quot;;@"/>
  </numFmts>
  <fonts count="33">
    <font>
      <sz val="10"/>
      <name val="Arial"/>
      <family val="2"/>
      <charset val="0"/>
    </font>
    <font>
      <b/>
      <sz val="9"/>
      <name val="Arial"/>
      <family val="2"/>
      <charset val="0"/>
    </font>
    <font>
      <sz val="9"/>
      <name val="Arial"/>
      <family val="2"/>
      <charset val="0"/>
    </font>
    <font>
      <sz val="7"/>
      <name val="Arial"/>
      <family val="2"/>
      <charset val="0"/>
    </font>
    <font>
      <b/>
      <sz val="24"/>
      <name val="幼圆"/>
      <family val="3"/>
      <charset val="134"/>
    </font>
    <font>
      <b/>
      <sz val="12"/>
      <name val="楷体_GB2312"/>
      <family val="3"/>
      <charset val="134"/>
    </font>
    <font>
      <b/>
      <sz val="10"/>
      <name val="宋体"/>
      <charset val="134"/>
    </font>
    <font>
      <b/>
      <sz val="9"/>
      <color indexed="9"/>
      <name val="Arial"/>
      <family val="2"/>
      <charset val="0"/>
    </font>
    <font>
      <b/>
      <sz val="9"/>
      <name val="宋体"/>
      <charset val="134"/>
    </font>
    <font>
      <sz val="9"/>
      <name val="宋体"/>
      <charset val="134"/>
    </font>
    <font>
      <sz val="8"/>
      <name val="Arial"/>
      <family val="2"/>
      <charset val="0"/>
    </font>
    <font>
      <b/>
      <sz val="9"/>
      <color indexed="9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indexed="14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0" fontId="20" fillId="17" borderId="0" applyNumberFormat="0" applyBorder="0" applyAlignment="0" applyProtection="0">
      <alignment vertical="center"/>
    </xf>
    <xf numFmtId="0" fontId="13" fillId="6" borderId="13" applyNumberFormat="0" applyAlignment="0" applyProtection="0">
      <alignment vertical="center"/>
    </xf>
    <xf numFmtId="177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0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8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15" fillId="8" borderId="15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7" borderId="14" applyNumberFormat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30" fillId="22" borderId="19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</cellStyleXfs>
  <cellXfs count="55">
    <xf numFmtId="0" fontId="0" fillId="0" borderId="0" xfId="0" applyAlignment="1"/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3" fontId="2" fillId="0" borderId="0" xfId="0" applyNumberFormat="1" applyFont="1" applyAlignment="1">
      <alignment wrapText="1"/>
    </xf>
    <xf numFmtId="3" fontId="3" fillId="0" borderId="0" xfId="0" applyNumberFormat="1" applyFont="1" applyAlignment="1">
      <alignment wrapText="1"/>
    </xf>
    <xf numFmtId="3" fontId="0" fillId="0" borderId="0" xfId="0" applyNumberFormat="1" applyFont="1" applyAlignment="1"/>
    <xf numFmtId="3" fontId="0" fillId="0" borderId="0" xfId="0" applyNumberFormat="1" applyFont="1" applyAlignment="1">
      <alignment horizontal="right"/>
    </xf>
    <xf numFmtId="0" fontId="4" fillId="0" borderId="0" xfId="0" applyFont="1" applyAlignment="1"/>
    <xf numFmtId="0" fontId="0" fillId="0" borderId="0" xfId="0" applyFont="1" applyAlignment="1">
      <alignment horizontal="right"/>
    </xf>
    <xf numFmtId="0" fontId="5" fillId="2" borderId="0" xfId="0" applyFont="1" applyFill="1" applyAlignment="1" applyProtection="1">
      <alignment horizontal="left"/>
      <protection locked="0"/>
    </xf>
    <xf numFmtId="0" fontId="6" fillId="0" borderId="0" xfId="0" applyFont="1" applyAlignment="1"/>
    <xf numFmtId="182" fontId="0" fillId="3" borderId="0" xfId="0" applyNumberFormat="1" applyFont="1" applyFill="1" applyAlignment="1" applyProtection="1">
      <alignment horizontal="center"/>
      <protection locked="0"/>
    </xf>
    <xf numFmtId="0" fontId="1" fillId="0" borderId="0" xfId="0" applyFont="1" applyBorder="1" applyAlignment="1">
      <alignment horizontal="center" wrapText="1"/>
    </xf>
    <xf numFmtId="181" fontId="7" fillId="4" borderId="1" xfId="0" applyNumberFormat="1" applyFont="1" applyFill="1" applyBorder="1" applyAlignment="1" applyProtection="1">
      <alignment horizontal="center" wrapText="1"/>
    </xf>
    <xf numFmtId="0" fontId="7" fillId="4" borderId="1" xfId="0" applyFont="1" applyFill="1" applyBorder="1" applyAlignment="1" applyProtection="1">
      <alignment horizontal="center" wrapText="1"/>
    </xf>
    <xf numFmtId="0" fontId="8" fillId="0" borderId="2" xfId="0" applyFont="1" applyBorder="1" applyAlignment="1"/>
    <xf numFmtId="3" fontId="2" fillId="0" borderId="3" xfId="0" applyNumberFormat="1" applyFont="1" applyBorder="1" applyAlignment="1">
      <alignment wrapText="1"/>
    </xf>
    <xf numFmtId="3" fontId="2" fillId="0" borderId="3" xfId="0" applyNumberFormat="1" applyFont="1" applyBorder="1" applyAlignment="1">
      <alignment horizontal="right" wrapText="1"/>
    </xf>
    <xf numFmtId="0" fontId="9" fillId="5" borderId="4" xfId="0" applyFont="1" applyFill="1" applyBorder="1" applyAlignment="1" applyProtection="1">
      <alignment wrapText="1"/>
      <protection locked="0"/>
    </xf>
    <xf numFmtId="3" fontId="2" fillId="5" borderId="4" xfId="0" applyNumberFormat="1" applyFont="1" applyFill="1" applyBorder="1" applyAlignment="1" applyProtection="1">
      <alignment wrapText="1"/>
      <protection locked="0"/>
    </xf>
    <xf numFmtId="178" fontId="2" fillId="0" borderId="4" xfId="0" applyNumberFormat="1" applyFont="1" applyBorder="1" applyAlignment="1">
      <alignment horizontal="right" wrapText="1"/>
    </xf>
    <xf numFmtId="0" fontId="9" fillId="5" borderId="5" xfId="0" applyFont="1" applyFill="1" applyBorder="1" applyAlignment="1" applyProtection="1">
      <alignment wrapText="1"/>
      <protection locked="0"/>
    </xf>
    <xf numFmtId="0" fontId="8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vertical="center" wrapText="1"/>
    </xf>
    <xf numFmtId="178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wrapText="1"/>
    </xf>
    <xf numFmtId="3" fontId="2" fillId="0" borderId="6" xfId="0" applyNumberFormat="1" applyFont="1" applyBorder="1" applyAlignment="1">
      <alignment wrapText="1"/>
    </xf>
    <xf numFmtId="178" fontId="2" fillId="0" borderId="6" xfId="0" applyNumberFormat="1" applyFont="1" applyBorder="1" applyAlignment="1">
      <alignment horizontal="right" wrapText="1"/>
    </xf>
    <xf numFmtId="178" fontId="2" fillId="0" borderId="3" xfId="0" applyNumberFormat="1" applyFont="1" applyBorder="1" applyAlignment="1">
      <alignment horizontal="right" wrapText="1"/>
    </xf>
    <xf numFmtId="0" fontId="9" fillId="2" borderId="4" xfId="0" applyFont="1" applyFill="1" applyBorder="1" applyAlignment="1" applyProtection="1">
      <alignment wrapText="1"/>
      <protection locked="0"/>
    </xf>
    <xf numFmtId="3" fontId="2" fillId="2" borderId="4" xfId="0" applyNumberFormat="1" applyFont="1" applyFill="1" applyBorder="1" applyAlignment="1" applyProtection="1">
      <alignment wrapText="1"/>
      <protection locked="0"/>
    </xf>
    <xf numFmtId="0" fontId="9" fillId="2" borderId="5" xfId="0" applyFont="1" applyFill="1" applyBorder="1" applyAlignment="1" applyProtection="1">
      <alignment wrapText="1"/>
      <protection locked="0"/>
    </xf>
    <xf numFmtId="178" fontId="2" fillId="0" borderId="4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wrapText="1"/>
    </xf>
    <xf numFmtId="3" fontId="2" fillId="0" borderId="7" xfId="0" applyNumberFormat="1" applyFont="1" applyBorder="1" applyAlignment="1">
      <alignment wrapText="1"/>
    </xf>
    <xf numFmtId="178" fontId="2" fillId="0" borderId="7" xfId="0" applyNumberFormat="1" applyFont="1" applyBorder="1" applyAlignment="1">
      <alignment horizontal="right" wrapText="1"/>
    </xf>
    <xf numFmtId="0" fontId="9" fillId="0" borderId="4" xfId="0" applyFont="1" applyBorder="1" applyAlignment="1">
      <alignment wrapText="1"/>
    </xf>
    <xf numFmtId="3" fontId="2" fillId="3" borderId="4" xfId="0" applyNumberFormat="1" applyFont="1" applyFill="1" applyBorder="1" applyAlignment="1" applyProtection="1">
      <alignment wrapText="1"/>
      <protection locked="0"/>
    </xf>
    <xf numFmtId="0" fontId="9" fillId="0" borderId="5" xfId="0" applyFont="1" applyBorder="1" applyAlignment="1">
      <alignment wrapText="1"/>
    </xf>
    <xf numFmtId="3" fontId="2" fillId="3" borderId="5" xfId="0" applyNumberFormat="1" applyFont="1" applyFill="1" applyBorder="1" applyAlignment="1" applyProtection="1">
      <alignment wrapText="1"/>
      <protection locked="0"/>
    </xf>
    <xf numFmtId="3" fontId="2" fillId="0" borderId="1" xfId="0" applyNumberFormat="1" applyFont="1" applyBorder="1" applyAlignment="1">
      <alignment wrapText="1"/>
    </xf>
    <xf numFmtId="0" fontId="8" fillId="0" borderId="4" xfId="0" applyFont="1" applyBorder="1" applyAlignment="1">
      <alignment wrapText="1"/>
    </xf>
    <xf numFmtId="3" fontId="2" fillId="0" borderId="4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3" fontId="3" fillId="0" borderId="0" xfId="0" applyNumberFormat="1" applyFont="1" applyAlignment="1">
      <alignment horizontal="right" wrapText="1"/>
    </xf>
    <xf numFmtId="10" fontId="7" fillId="4" borderId="1" xfId="0" applyNumberFormat="1" applyFont="1" applyFill="1" applyBorder="1" applyAlignment="1" applyProtection="1">
      <alignment horizontal="center" wrapText="1"/>
    </xf>
    <xf numFmtId="181" fontId="11" fillId="4" borderId="1" xfId="0" applyNumberFormat="1" applyFont="1" applyFill="1" applyBorder="1" applyAlignment="1" applyProtection="1">
      <alignment horizontal="center" wrapText="1"/>
    </xf>
    <xf numFmtId="9" fontId="7" fillId="4" borderId="1" xfId="0" applyNumberFormat="1" applyFont="1" applyFill="1" applyBorder="1" applyAlignment="1" applyProtection="1">
      <alignment horizontal="center" wrapText="1"/>
    </xf>
    <xf numFmtId="3" fontId="2" fillId="0" borderId="8" xfId="0" applyNumberFormat="1" applyFont="1" applyBorder="1" applyAlignment="1">
      <alignment horizontal="right" wrapText="1"/>
    </xf>
    <xf numFmtId="3" fontId="2" fillId="5" borderId="5" xfId="0" applyNumberFormat="1" applyFont="1" applyFill="1" applyBorder="1" applyAlignment="1" applyProtection="1">
      <alignment wrapText="1"/>
      <protection locked="0"/>
    </xf>
    <xf numFmtId="178" fontId="2" fillId="0" borderId="9" xfId="0" applyNumberFormat="1" applyFont="1" applyBorder="1" applyAlignment="1">
      <alignment horizontal="right" wrapText="1"/>
    </xf>
    <xf numFmtId="178" fontId="2" fillId="0" borderId="8" xfId="0" applyNumberFormat="1" applyFont="1" applyBorder="1" applyAlignment="1">
      <alignment horizontal="right" wrapText="1"/>
    </xf>
    <xf numFmtId="3" fontId="2" fillId="2" borderId="5" xfId="0" applyNumberFormat="1" applyFont="1" applyFill="1" applyBorder="1" applyAlignment="1" applyProtection="1">
      <alignment wrapText="1"/>
      <protection locked="0"/>
    </xf>
    <xf numFmtId="178" fontId="2" fillId="0" borderId="10" xfId="0" applyNumberFormat="1" applyFont="1" applyBorder="1" applyAlignment="1">
      <alignment horizontal="right" vertical="center" wrapText="1"/>
    </xf>
    <xf numFmtId="178" fontId="2" fillId="0" borderId="11" xfId="0" applyNumberFormat="1" applyFont="1" applyBorder="1" applyAlignment="1">
      <alignment horizontal="righ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99CCFF"/>
      <color rgb="00FFFF99"/>
      <color rgb="00CC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 autoPageBreaks="0"/>
  </sheetPr>
  <dimension ref="A1:AB46"/>
  <sheetViews>
    <sheetView showGridLines="0" showRowColHeaders="0" tabSelected="1" workbookViewId="0">
      <pane xSplit="1" ySplit="5" topLeftCell="B6" activePane="bottomRight" state="frozen"/>
      <selection/>
      <selection pane="topRight"/>
      <selection pane="bottomLeft"/>
      <selection pane="bottomRight" activeCell="I19" sqref="I19"/>
    </sheetView>
  </sheetViews>
  <sheetFormatPr defaultColWidth="9.14285714285714" defaultRowHeight="12.75"/>
  <cols>
    <col min="1" max="1" width="12.1428571428571" style="1" customWidth="1"/>
    <col min="2" max="2" width="8.57142857142857" style="5" customWidth="1"/>
    <col min="3" max="3" width="5.14285714285714" style="6" customWidth="1"/>
    <col min="4" max="4" width="8.57142857142857" style="5" customWidth="1"/>
    <col min="5" max="5" width="5.14285714285714" style="6" customWidth="1"/>
    <col min="6" max="6" width="8.57142857142857" style="5" customWidth="1"/>
    <col min="7" max="7" width="5.14285714285714" style="6" customWidth="1"/>
    <col min="8" max="8" width="8.57142857142857" style="5" customWidth="1"/>
    <col min="9" max="9" width="5.14285714285714" style="6" customWidth="1"/>
    <col min="10" max="10" width="8.57142857142857" style="5" customWidth="1"/>
    <col min="11" max="11" width="5.14285714285714" style="6" customWidth="1"/>
    <col min="12" max="12" width="8.57142857142857" style="5" customWidth="1"/>
    <col min="13" max="13" width="5.14285714285714" style="6" customWidth="1"/>
    <col min="14" max="14" width="8.57142857142857" style="5" customWidth="1"/>
    <col min="15" max="15" width="5.14285714285714" style="6" customWidth="1"/>
    <col min="16" max="16" width="8.57142857142857" style="5" customWidth="1"/>
    <col min="17" max="17" width="5.14285714285714" style="6" customWidth="1"/>
    <col min="18" max="18" width="8.57142857142857" style="5" customWidth="1"/>
    <col min="19" max="19" width="5.14285714285714" style="6" customWidth="1"/>
    <col min="20" max="20" width="8.57142857142857" style="5" customWidth="1"/>
    <col min="21" max="21" width="5.14285714285714" style="6" customWidth="1"/>
    <col min="22" max="22" width="8.57142857142857" style="5" customWidth="1"/>
    <col min="23" max="23" width="5.14285714285714" style="6" customWidth="1"/>
    <col min="24" max="24" width="8.57142857142857" style="5" customWidth="1"/>
    <col min="25" max="25" width="5.14285714285714" style="6" customWidth="1"/>
    <col min="26" max="26" width="9.84761904761905" style="5" customWidth="1"/>
    <col min="27" max="27" width="5.14285714285714" style="6" customWidth="1"/>
    <col min="28" max="16384" width="9.14285714285714" style="5"/>
  </cols>
  <sheetData>
    <row r="1" s="1" customFormat="1" ht="30" spans="1:27">
      <c r="A1" s="7" t="s">
        <v>0</v>
      </c>
      <c r="C1" s="8"/>
      <c r="E1" s="8"/>
      <c r="G1" s="8"/>
      <c r="I1" s="8"/>
      <c r="K1" s="8"/>
      <c r="M1" s="8"/>
      <c r="O1" s="8"/>
      <c r="Q1" s="8"/>
      <c r="S1" s="8"/>
      <c r="U1" s="8"/>
      <c r="W1" s="8"/>
      <c r="Y1" s="8"/>
      <c r="AA1" s="8"/>
    </row>
    <row r="2" s="1" customFormat="1" ht="14.25" spans="1:27">
      <c r="A2" s="9" t="s">
        <v>1</v>
      </c>
      <c r="B2" s="9"/>
      <c r="C2" s="9"/>
      <c r="D2" s="9"/>
      <c r="E2" s="8"/>
      <c r="G2" s="8"/>
      <c r="I2" s="8"/>
      <c r="K2" s="8"/>
      <c r="M2" s="8"/>
      <c r="O2" s="8"/>
      <c r="Q2" s="8"/>
      <c r="S2" s="8"/>
      <c r="U2" s="8"/>
      <c r="W2" s="8"/>
      <c r="Y2" s="8"/>
      <c r="AA2" s="8"/>
    </row>
    <row r="3" s="1" customFormat="1" spans="3:27">
      <c r="C3" s="8"/>
      <c r="E3" s="8"/>
      <c r="G3" s="8"/>
      <c r="I3" s="8"/>
      <c r="K3" s="8"/>
      <c r="M3" s="8"/>
      <c r="O3" s="8"/>
      <c r="Q3" s="8"/>
      <c r="S3" s="8"/>
      <c r="U3" s="8"/>
      <c r="W3" s="8"/>
      <c r="Y3" s="8"/>
      <c r="AA3" s="8"/>
    </row>
    <row r="4" s="1" customFormat="1" spans="1:27">
      <c r="A4" s="10" t="s">
        <v>2</v>
      </c>
      <c r="B4" s="11">
        <v>43831</v>
      </c>
      <c r="C4" s="11"/>
      <c r="E4" s="8"/>
      <c r="G4" s="8"/>
      <c r="I4" s="8"/>
      <c r="K4" s="8"/>
      <c r="M4" s="8"/>
      <c r="O4" s="8"/>
      <c r="Q4" s="8"/>
      <c r="S4" s="8"/>
      <c r="U4" s="8"/>
      <c r="W4" s="8"/>
      <c r="Y4" s="8"/>
      <c r="AA4" s="8"/>
    </row>
    <row r="5" s="2" customFormat="1" ht="12" spans="1:27">
      <c r="A5" s="12"/>
      <c r="B5" s="13">
        <f ca="1">B4</f>
        <v>43831</v>
      </c>
      <c r="C5" s="14" t="s">
        <v>3</v>
      </c>
      <c r="D5" s="13">
        <f ca="1">DATE(YEAR(B4),MONTH(B4)+1,1)</f>
        <v>43862</v>
      </c>
      <c r="E5" s="14" t="s">
        <v>3</v>
      </c>
      <c r="F5" s="13">
        <f ca="1">DATE(YEAR(D5),MONTH(D5)+1,1)</f>
        <v>43891</v>
      </c>
      <c r="G5" s="14" t="s">
        <v>3</v>
      </c>
      <c r="H5" s="13">
        <f ca="1">DATE(YEAR(F5),MONTH(F5)+1,1)</f>
        <v>43922</v>
      </c>
      <c r="I5" s="14" t="s">
        <v>3</v>
      </c>
      <c r="J5" s="13">
        <f ca="1">DATE(YEAR(H5),MONTH(H5)+1,1)</f>
        <v>43952</v>
      </c>
      <c r="K5" s="14" t="s">
        <v>3</v>
      </c>
      <c r="L5" s="13">
        <f ca="1">DATE(YEAR(J5),MONTH(J5)+1,1)</f>
        <v>43983</v>
      </c>
      <c r="M5" s="14" t="s">
        <v>3</v>
      </c>
      <c r="N5" s="13">
        <f ca="1">DATE(YEAR(L5),MONTH(L5)+1,1)</f>
        <v>44013</v>
      </c>
      <c r="O5" s="14" t="s">
        <v>3</v>
      </c>
      <c r="P5" s="13">
        <f ca="1">DATE(YEAR(N5),MONTH(N5)+1,1)</f>
        <v>44044</v>
      </c>
      <c r="Q5" s="14" t="s">
        <v>3</v>
      </c>
      <c r="R5" s="13">
        <f ca="1">DATE(YEAR(P5),MONTH(P5)+1,1)</f>
        <v>44075</v>
      </c>
      <c r="S5" s="14" t="s">
        <v>3</v>
      </c>
      <c r="T5" s="13">
        <f ca="1">DATE(YEAR(R5),MONTH(R5)+1,1)</f>
        <v>44105</v>
      </c>
      <c r="U5" s="14" t="s">
        <v>3</v>
      </c>
      <c r="V5" s="13">
        <f ca="1">DATE(YEAR(T5),MONTH(T5)+1,1)</f>
        <v>44136</v>
      </c>
      <c r="W5" s="14" t="s">
        <v>3</v>
      </c>
      <c r="X5" s="13">
        <f ca="1">DATE(YEAR(V5),MONTH(V5)+1,1)</f>
        <v>44166</v>
      </c>
      <c r="Y5" s="45" t="s">
        <v>3</v>
      </c>
      <c r="Z5" s="46" t="s">
        <v>4</v>
      </c>
      <c r="AA5" s="47" t="s">
        <v>5</v>
      </c>
    </row>
    <row r="6" s="3" customFormat="1" ht="12" spans="1:27">
      <c r="A6" s="15" t="s">
        <v>6</v>
      </c>
      <c r="B6" s="16"/>
      <c r="C6" s="17"/>
      <c r="D6" s="16"/>
      <c r="E6" s="17"/>
      <c r="F6" s="16"/>
      <c r="G6" s="17"/>
      <c r="H6" s="16"/>
      <c r="I6" s="17"/>
      <c r="J6" s="16"/>
      <c r="K6" s="17"/>
      <c r="L6" s="16"/>
      <c r="M6" s="17"/>
      <c r="N6" s="16"/>
      <c r="O6" s="17"/>
      <c r="P6" s="16"/>
      <c r="Q6" s="17"/>
      <c r="R6" s="16"/>
      <c r="S6" s="17"/>
      <c r="T6" s="16"/>
      <c r="U6" s="17"/>
      <c r="V6" s="16"/>
      <c r="W6" s="17"/>
      <c r="X6" s="16"/>
      <c r="Y6" s="17"/>
      <c r="Z6" s="16"/>
      <c r="AA6" s="48"/>
    </row>
    <row r="7" s="3" customFormat="1" ht="12" spans="1:27">
      <c r="A7" s="18" t="s">
        <v>7</v>
      </c>
      <c r="B7" s="19">
        <v>233000</v>
      </c>
      <c r="C7" s="20">
        <f ca="1">IF($B$14=0,"-",(B7*100)/$B$14)</f>
        <v>13.3249456708224</v>
      </c>
      <c r="D7" s="19">
        <v>246500</v>
      </c>
      <c r="E7" s="20">
        <f ca="1">IF(D$14=0,"-",(D7*100)/D$14)</f>
        <v>13.1920331893359</v>
      </c>
      <c r="F7" s="19">
        <v>256215</v>
      </c>
      <c r="G7" s="20">
        <f ca="1">IF(F$14=0,"-",(F7*100)/F$14)</f>
        <v>13.8032744492751</v>
      </c>
      <c r="H7" s="19">
        <v>226980</v>
      </c>
      <c r="I7" s="20">
        <f ca="1">IF(H$14=0,"-",(H7*100)/H$14)</f>
        <v>13.7959454580597</v>
      </c>
      <c r="J7" s="19">
        <v>228000</v>
      </c>
      <c r="K7" s="20">
        <f ca="1">IF(J$14=0,"-",(J7*100)/J$14)</f>
        <v>13.6255902928426</v>
      </c>
      <c r="L7" s="19">
        <v>245682</v>
      </c>
      <c r="M7" s="20">
        <f ca="1">IF(L$14=0,"-",(L7*100)/L$14)</f>
        <v>13.831880513523</v>
      </c>
      <c r="N7" s="19">
        <v>268712</v>
      </c>
      <c r="O7" s="20">
        <f ca="1">IF(N$14=0,"-",(N7*100)/N$14)</f>
        <v>13.2522615870736</v>
      </c>
      <c r="P7" s="19">
        <v>269265</v>
      </c>
      <c r="Q7" s="20">
        <f ca="1">IF(P$14=0,"-",(P7*100)/P$14)</f>
        <v>13.8755766352944</v>
      </c>
      <c r="R7" s="19">
        <v>286982</v>
      </c>
      <c r="S7" s="20">
        <f ca="1">IF(R$14=0,"-",(R7*100)/R$14)</f>
        <v>13.4444246643368</v>
      </c>
      <c r="T7" s="19">
        <v>256982</v>
      </c>
      <c r="U7" s="20">
        <f ca="1">IF(T$14=0,"-",(T7*100)/T$14)</f>
        <v>13.3970668273732</v>
      </c>
      <c r="V7" s="19">
        <v>236987</v>
      </c>
      <c r="W7" s="20">
        <f ca="1">IF(V$14=0,"-",(V7*100)/V$14)</f>
        <v>13.8247474220099</v>
      </c>
      <c r="X7" s="19">
        <v>256879</v>
      </c>
      <c r="Y7" s="20">
        <f ca="1">IF(X$14=0,"-",(X7*100)/X$14)</f>
        <v>13.2086745253307</v>
      </c>
      <c r="Z7" s="49">
        <f ca="1">B7+D7+F7+H7+J7+L7+N7+P7+R7+T7+V7+X7</f>
        <v>3012184</v>
      </c>
      <c r="AA7" s="20">
        <f ca="1">IF(Z$14=0,"-",(Z7*100)/Z$14)</f>
        <v>13.5390362035625</v>
      </c>
    </row>
    <row r="8" s="3" customFormat="1" ht="12" spans="1:27">
      <c r="A8" s="21" t="s">
        <v>8</v>
      </c>
      <c r="B8" s="19">
        <v>238600</v>
      </c>
      <c r="C8" s="20">
        <f ca="1" t="shared" ref="C8:C13" si="0">IF($B$14=0,"-",(B8*100)/$B$14)</f>
        <v>13.6452018757863</v>
      </c>
      <c r="D8" s="19">
        <v>253312</v>
      </c>
      <c r="E8" s="20">
        <f ca="1" t="shared" ref="E8:E13" si="1">IF(D$14=0,"-",(D8*100)/D$14)</f>
        <v>13.5565935547954</v>
      </c>
      <c r="F8" s="19">
        <v>259200</v>
      </c>
      <c r="G8" s="20">
        <f ca="1" t="shared" ref="G8:G13" si="2">IF(F$14=0,"-",(F8*100)/F$14)</f>
        <v>13.9640877280882</v>
      </c>
      <c r="H8" s="19">
        <v>229666</v>
      </c>
      <c r="I8" s="20">
        <f ca="1" t="shared" ref="I8:I13" si="3">IF(H$14=0,"-",(H8*100)/H$14)</f>
        <v>13.9592017339445</v>
      </c>
      <c r="J8" s="19">
        <v>231682</v>
      </c>
      <c r="K8" s="20">
        <f ca="1" t="shared" ref="K8:K13" si="4">IF(J$14=0,"-",(J8*100)/J$14)</f>
        <v>13.8456316237998</v>
      </c>
      <c r="L8" s="19">
        <v>248369</v>
      </c>
      <c r="M8" s="20">
        <f ca="1" t="shared" ref="M8:M13" si="5">IF(L$14=0,"-",(L8*100)/L$14)</f>
        <v>13.9831584375867</v>
      </c>
      <c r="N8" s="19">
        <v>275697</v>
      </c>
      <c r="O8" s="20">
        <f ca="1" t="shared" ref="O8:O13" si="6">IF(N$14=0,"-",(N8*100)/N$14)</f>
        <v>13.5967458199538</v>
      </c>
      <c r="P8" s="19">
        <v>271918</v>
      </c>
      <c r="Q8" s="20">
        <f ca="1" t="shared" ref="Q8:Q13" si="7">IF(P$14=0,"-",(P8*100)/P$14)</f>
        <v>14.0122891854344</v>
      </c>
      <c r="R8" s="19">
        <v>292968</v>
      </c>
      <c r="S8" s="20">
        <f ca="1" t="shared" ref="S8:S13" si="8">IF(R$14=0,"-",(R8*100)/R$14)</f>
        <v>13.7248545381293</v>
      </c>
      <c r="T8" s="19">
        <v>262664</v>
      </c>
      <c r="U8" s="20">
        <f ca="1" t="shared" ref="U8:U13" si="9">IF(T$14=0,"-",(T8*100)/T$14)</f>
        <v>13.6932826468202</v>
      </c>
      <c r="V8" s="19">
        <v>239621</v>
      </c>
      <c r="W8" s="20">
        <f ca="1" t="shared" ref="W8:W13" si="10">IF(V$14=0,"-",(V8*100)/V$14)</f>
        <v>13.9784030432447</v>
      </c>
      <c r="X8" s="19">
        <v>263861</v>
      </c>
      <c r="Y8" s="20">
        <f ca="1" t="shared" ref="Y8:Y13" si="11">IF(X$14=0,"-",(X8*100)/X$14)</f>
        <v>13.5676877787919</v>
      </c>
      <c r="Z8" s="49">
        <f ca="1" t="shared" ref="Z8:Z13" si="12">B8+D8+F8+H8+J8+L8+N8+P8+R8+T8+V8+X8</f>
        <v>3067558</v>
      </c>
      <c r="AA8" s="20">
        <f ca="1" t="shared" ref="AA8:AA13" si="13">IF(Z$14=0,"-",(Z8*100)/Z$14)</f>
        <v>13.7879288976131</v>
      </c>
    </row>
    <row r="9" s="3" customFormat="1" ht="12" spans="1:27">
      <c r="A9" s="21" t="s">
        <v>9</v>
      </c>
      <c r="B9" s="19">
        <v>244200</v>
      </c>
      <c r="C9" s="20">
        <f ca="1" t="shared" si="0"/>
        <v>13.9654580807503</v>
      </c>
      <c r="D9" s="19">
        <v>260124</v>
      </c>
      <c r="E9" s="20">
        <f ca="1" t="shared" si="1"/>
        <v>13.9211539202548</v>
      </c>
      <c r="F9" s="19">
        <v>262185</v>
      </c>
      <c r="G9" s="20">
        <f ca="1" t="shared" si="2"/>
        <v>14.1249010069012</v>
      </c>
      <c r="H9" s="19">
        <v>232352</v>
      </c>
      <c r="I9" s="20">
        <f ca="1" t="shared" si="3"/>
        <v>14.1224580098294</v>
      </c>
      <c r="J9" s="19">
        <v>235364</v>
      </c>
      <c r="K9" s="20">
        <f ca="1" t="shared" si="4"/>
        <v>14.0656729547571</v>
      </c>
      <c r="L9" s="19">
        <v>251056</v>
      </c>
      <c r="M9" s="20">
        <f ca="1" t="shared" si="5"/>
        <v>14.1344363616505</v>
      </c>
      <c r="N9" s="19">
        <v>282682</v>
      </c>
      <c r="O9" s="20">
        <f ca="1" t="shared" si="6"/>
        <v>13.9412300528341</v>
      </c>
      <c r="P9" s="19">
        <v>274571</v>
      </c>
      <c r="Q9" s="20">
        <f ca="1" t="shared" si="7"/>
        <v>14.1490017355743</v>
      </c>
      <c r="R9" s="19">
        <v>298954</v>
      </c>
      <c r="S9" s="20">
        <f ca="1" t="shared" si="8"/>
        <v>14.0052844119218</v>
      </c>
      <c r="T9" s="19">
        <v>268346</v>
      </c>
      <c r="U9" s="20">
        <f ca="1" t="shared" si="9"/>
        <v>13.9894984662673</v>
      </c>
      <c r="V9" s="19">
        <v>242255</v>
      </c>
      <c r="W9" s="20">
        <f ca="1" t="shared" si="10"/>
        <v>14.1320586644795</v>
      </c>
      <c r="X9" s="19">
        <v>270843</v>
      </c>
      <c r="Y9" s="20">
        <f ca="1" t="shared" si="11"/>
        <v>13.9267010322531</v>
      </c>
      <c r="Z9" s="49">
        <f ca="1" t="shared" si="12"/>
        <v>3122932</v>
      </c>
      <c r="AA9" s="20">
        <f ca="1" t="shared" si="13"/>
        <v>14.0368215916637</v>
      </c>
    </row>
    <row r="10" s="3" customFormat="1" ht="12" spans="1:27">
      <c r="A10" s="21" t="s">
        <v>10</v>
      </c>
      <c r="B10" s="19">
        <v>249800</v>
      </c>
      <c r="C10" s="20">
        <f ca="1" t="shared" si="0"/>
        <v>14.2857142857143</v>
      </c>
      <c r="D10" s="19">
        <v>266936</v>
      </c>
      <c r="E10" s="20">
        <f ca="1" t="shared" si="1"/>
        <v>14.2857142857143</v>
      </c>
      <c r="F10" s="19">
        <v>265170</v>
      </c>
      <c r="G10" s="20">
        <f ca="1" t="shared" si="2"/>
        <v>14.2857142857143</v>
      </c>
      <c r="H10" s="19">
        <v>235038</v>
      </c>
      <c r="I10" s="20">
        <f ca="1" t="shared" si="3"/>
        <v>14.2857142857143</v>
      </c>
      <c r="J10" s="19">
        <v>239046</v>
      </c>
      <c r="K10" s="20">
        <f ca="1" t="shared" si="4"/>
        <v>14.2857142857143</v>
      </c>
      <c r="L10" s="19">
        <v>253743</v>
      </c>
      <c r="M10" s="20">
        <f ca="1" t="shared" si="5"/>
        <v>14.2857142857143</v>
      </c>
      <c r="N10" s="19">
        <v>289667</v>
      </c>
      <c r="O10" s="20">
        <f ca="1" t="shared" si="6"/>
        <v>14.2857142857143</v>
      </c>
      <c r="P10" s="19">
        <v>277224</v>
      </c>
      <c r="Q10" s="20">
        <f ca="1" t="shared" si="7"/>
        <v>14.2857142857143</v>
      </c>
      <c r="R10" s="19">
        <v>304940</v>
      </c>
      <c r="S10" s="20">
        <f ca="1" t="shared" si="8"/>
        <v>14.2857142857143</v>
      </c>
      <c r="T10" s="19">
        <v>274028</v>
      </c>
      <c r="U10" s="20">
        <f ca="1" t="shared" si="9"/>
        <v>14.2857142857143</v>
      </c>
      <c r="V10" s="19">
        <v>244889</v>
      </c>
      <c r="W10" s="20">
        <f ca="1" t="shared" si="10"/>
        <v>14.2857142857143</v>
      </c>
      <c r="X10" s="19">
        <v>277825</v>
      </c>
      <c r="Y10" s="20">
        <f ca="1" t="shared" si="11"/>
        <v>14.2857142857143</v>
      </c>
      <c r="Z10" s="49">
        <f ca="1" t="shared" si="12"/>
        <v>3178306</v>
      </c>
      <c r="AA10" s="20">
        <f ca="1" t="shared" si="13"/>
        <v>14.2857142857143</v>
      </c>
    </row>
    <row r="11" s="3" customFormat="1" ht="12" spans="1:27">
      <c r="A11" s="21" t="s">
        <v>11</v>
      </c>
      <c r="B11" s="19">
        <v>255400</v>
      </c>
      <c r="C11" s="20">
        <f ca="1" t="shared" si="0"/>
        <v>14.6059704906783</v>
      </c>
      <c r="D11" s="19">
        <v>273748</v>
      </c>
      <c r="E11" s="20">
        <f ca="1" t="shared" si="1"/>
        <v>14.6502746511737</v>
      </c>
      <c r="F11" s="19">
        <v>268155</v>
      </c>
      <c r="G11" s="20">
        <f ca="1" t="shared" si="2"/>
        <v>14.4465275645273</v>
      </c>
      <c r="H11" s="19">
        <v>237724</v>
      </c>
      <c r="I11" s="20">
        <f ca="1" t="shared" si="3"/>
        <v>14.4489705615992</v>
      </c>
      <c r="J11" s="19">
        <v>242728</v>
      </c>
      <c r="K11" s="20">
        <f ca="1" t="shared" si="4"/>
        <v>14.5057556166715</v>
      </c>
      <c r="L11" s="19">
        <v>256430</v>
      </c>
      <c r="M11" s="20">
        <f ca="1" t="shared" si="5"/>
        <v>14.4369922097781</v>
      </c>
      <c r="N11" s="19">
        <v>296652</v>
      </c>
      <c r="O11" s="20">
        <f ca="1" t="shared" si="6"/>
        <v>14.6301985185945</v>
      </c>
      <c r="P11" s="19">
        <v>279877</v>
      </c>
      <c r="Q11" s="20">
        <f ca="1" t="shared" si="7"/>
        <v>14.4224268358542</v>
      </c>
      <c r="R11" s="19">
        <v>310926</v>
      </c>
      <c r="S11" s="20">
        <f ca="1" t="shared" si="8"/>
        <v>14.5661441595068</v>
      </c>
      <c r="T11" s="19">
        <v>279710</v>
      </c>
      <c r="U11" s="20">
        <f ca="1" t="shared" si="9"/>
        <v>14.5819301051613</v>
      </c>
      <c r="V11" s="19">
        <v>247523</v>
      </c>
      <c r="W11" s="20">
        <f ca="1" t="shared" si="10"/>
        <v>14.4393699069491</v>
      </c>
      <c r="X11" s="19">
        <v>284807</v>
      </c>
      <c r="Y11" s="20">
        <f ca="1" t="shared" si="11"/>
        <v>14.6447275391755</v>
      </c>
      <c r="Z11" s="49">
        <f ca="1" t="shared" si="12"/>
        <v>3233680</v>
      </c>
      <c r="AA11" s="20">
        <f ca="1" t="shared" si="13"/>
        <v>14.5346069797649</v>
      </c>
    </row>
    <row r="12" s="3" customFormat="1" ht="12" spans="1:27">
      <c r="A12" s="21" t="s">
        <v>12</v>
      </c>
      <c r="B12" s="19">
        <v>261000</v>
      </c>
      <c r="C12" s="20">
        <f ca="1" t="shared" si="0"/>
        <v>14.9262266956422</v>
      </c>
      <c r="D12" s="19">
        <v>280560</v>
      </c>
      <c r="E12" s="20">
        <f ca="1" t="shared" si="1"/>
        <v>15.0148350166332</v>
      </c>
      <c r="F12" s="19">
        <v>271140</v>
      </c>
      <c r="G12" s="20">
        <f ca="1" t="shared" si="2"/>
        <v>14.6073408433404</v>
      </c>
      <c r="H12" s="19">
        <v>240410</v>
      </c>
      <c r="I12" s="20">
        <f ca="1" t="shared" si="3"/>
        <v>14.612226837484</v>
      </c>
      <c r="J12" s="19">
        <v>246410</v>
      </c>
      <c r="K12" s="20">
        <f ca="1" t="shared" si="4"/>
        <v>14.7257969476287</v>
      </c>
      <c r="L12" s="19">
        <v>259117</v>
      </c>
      <c r="M12" s="20">
        <f ca="1" t="shared" si="5"/>
        <v>14.5882701338418</v>
      </c>
      <c r="N12" s="19">
        <v>303637</v>
      </c>
      <c r="O12" s="20">
        <f ca="1" t="shared" si="6"/>
        <v>14.9746827514747</v>
      </c>
      <c r="P12" s="19">
        <v>282530</v>
      </c>
      <c r="Q12" s="20">
        <f ca="1" t="shared" si="7"/>
        <v>14.5591393859942</v>
      </c>
      <c r="R12" s="19">
        <v>316912</v>
      </c>
      <c r="S12" s="20">
        <f ca="1" t="shared" si="8"/>
        <v>14.8465740332993</v>
      </c>
      <c r="T12" s="19">
        <v>285392</v>
      </c>
      <c r="U12" s="20">
        <f ca="1" t="shared" si="9"/>
        <v>14.8781459246083</v>
      </c>
      <c r="V12" s="19">
        <v>250157</v>
      </c>
      <c r="W12" s="20">
        <f ca="1" t="shared" si="10"/>
        <v>14.5930255281839</v>
      </c>
      <c r="X12" s="19">
        <v>291789</v>
      </c>
      <c r="Y12" s="20">
        <f ca="1" t="shared" si="11"/>
        <v>15.0037407926367</v>
      </c>
      <c r="Z12" s="49">
        <f ca="1" t="shared" si="12"/>
        <v>3289054</v>
      </c>
      <c r="AA12" s="20">
        <f ca="1" t="shared" si="13"/>
        <v>14.7834996738155</v>
      </c>
    </row>
    <row r="13" s="3" customFormat="1" ht="12" spans="1:27">
      <c r="A13" s="21" t="s">
        <v>13</v>
      </c>
      <c r="B13" s="19">
        <v>266600</v>
      </c>
      <c r="C13" s="20">
        <f ca="1" t="shared" si="0"/>
        <v>15.2464829006062</v>
      </c>
      <c r="D13" s="19">
        <v>287372</v>
      </c>
      <c r="E13" s="20">
        <f ca="1" t="shared" si="1"/>
        <v>15.3793953820927</v>
      </c>
      <c r="F13" s="19">
        <v>274125</v>
      </c>
      <c r="G13" s="20">
        <f ca="1" t="shared" si="2"/>
        <v>14.7681541221534</v>
      </c>
      <c r="H13" s="19">
        <v>243096</v>
      </c>
      <c r="I13" s="20">
        <f ca="1" t="shared" si="3"/>
        <v>14.7754831133689</v>
      </c>
      <c r="J13" s="19">
        <v>250092</v>
      </c>
      <c r="K13" s="20">
        <f ca="1" t="shared" si="4"/>
        <v>14.945838278586</v>
      </c>
      <c r="L13" s="19">
        <v>261804</v>
      </c>
      <c r="M13" s="20">
        <f ca="1" t="shared" si="5"/>
        <v>14.7395480579056</v>
      </c>
      <c r="N13" s="19">
        <v>310622</v>
      </c>
      <c r="O13" s="20">
        <f ca="1" t="shared" si="6"/>
        <v>15.3191669843549</v>
      </c>
      <c r="P13" s="19">
        <v>285183</v>
      </c>
      <c r="Q13" s="20">
        <f ca="1" t="shared" si="7"/>
        <v>14.6958519361342</v>
      </c>
      <c r="R13" s="19">
        <v>322898</v>
      </c>
      <c r="S13" s="20">
        <f ca="1" t="shared" si="8"/>
        <v>15.1270039070918</v>
      </c>
      <c r="T13" s="19">
        <v>291074</v>
      </c>
      <c r="U13" s="20">
        <f ca="1" t="shared" si="9"/>
        <v>15.1743617440554</v>
      </c>
      <c r="V13" s="19">
        <v>252791</v>
      </c>
      <c r="W13" s="20">
        <f ca="1" t="shared" si="10"/>
        <v>14.7466811494187</v>
      </c>
      <c r="X13" s="19">
        <v>298771</v>
      </c>
      <c r="Y13" s="20">
        <f ca="1" t="shared" si="11"/>
        <v>15.3627540460979</v>
      </c>
      <c r="Z13" s="49">
        <f ca="1" t="shared" si="12"/>
        <v>3344428</v>
      </c>
      <c r="AA13" s="20">
        <f ca="1" t="shared" si="13"/>
        <v>15.032392367866</v>
      </c>
    </row>
    <row r="14" s="3" customFormat="1" ht="22.5" spans="1:27">
      <c r="A14" s="22" t="s">
        <v>14</v>
      </c>
      <c r="B14" s="23">
        <f ca="1" t="shared" ref="B14:AA14" si="14">SUM(B7:B13)</f>
        <v>1748600</v>
      </c>
      <c r="C14" s="24">
        <f ca="1" t="shared" si="14"/>
        <v>100</v>
      </c>
      <c r="D14" s="23">
        <f ca="1" t="shared" si="14"/>
        <v>1868552</v>
      </c>
      <c r="E14" s="24">
        <f ca="1" t="shared" si="14"/>
        <v>100</v>
      </c>
      <c r="F14" s="23">
        <f ca="1" t="shared" si="14"/>
        <v>1856190</v>
      </c>
      <c r="G14" s="24">
        <f ca="1" t="shared" si="14"/>
        <v>100</v>
      </c>
      <c r="H14" s="23">
        <f ca="1" t="shared" si="14"/>
        <v>1645266</v>
      </c>
      <c r="I14" s="24">
        <f ca="1" t="shared" si="14"/>
        <v>100</v>
      </c>
      <c r="J14" s="23">
        <f ca="1" t="shared" si="14"/>
        <v>1673322</v>
      </c>
      <c r="K14" s="24">
        <f ca="1" t="shared" si="14"/>
        <v>100</v>
      </c>
      <c r="L14" s="23">
        <f ca="1" t="shared" si="14"/>
        <v>1776201</v>
      </c>
      <c r="M14" s="24">
        <f ca="1" t="shared" si="14"/>
        <v>100</v>
      </c>
      <c r="N14" s="23">
        <f ca="1" t="shared" si="14"/>
        <v>2027669</v>
      </c>
      <c r="O14" s="24">
        <f ca="1" t="shared" si="14"/>
        <v>100</v>
      </c>
      <c r="P14" s="23">
        <f ca="1" t="shared" si="14"/>
        <v>1940568</v>
      </c>
      <c r="Q14" s="24">
        <f ca="1" t="shared" si="14"/>
        <v>100</v>
      </c>
      <c r="R14" s="23">
        <f ca="1" t="shared" si="14"/>
        <v>2134580</v>
      </c>
      <c r="S14" s="24">
        <f ca="1" t="shared" si="14"/>
        <v>100</v>
      </c>
      <c r="T14" s="23">
        <f ca="1" t="shared" si="14"/>
        <v>1918196</v>
      </c>
      <c r="U14" s="24">
        <f ca="1" t="shared" si="14"/>
        <v>100</v>
      </c>
      <c r="V14" s="23">
        <f ca="1" t="shared" si="14"/>
        <v>1714223</v>
      </c>
      <c r="W14" s="24">
        <f ca="1" t="shared" si="14"/>
        <v>100</v>
      </c>
      <c r="X14" s="23">
        <f ca="1" t="shared" si="14"/>
        <v>1944775</v>
      </c>
      <c r="Y14" s="24">
        <f ca="1" t="shared" si="14"/>
        <v>100</v>
      </c>
      <c r="Z14" s="23">
        <f ca="1" t="shared" si="14"/>
        <v>22248142</v>
      </c>
      <c r="AA14" s="24">
        <f ca="1" t="shared" si="14"/>
        <v>100</v>
      </c>
    </row>
    <row r="15" s="3" customFormat="1" ht="8.25" customHeight="1" spans="1:27">
      <c r="A15" s="25"/>
      <c r="B15" s="26"/>
      <c r="C15" s="27"/>
      <c r="D15" s="26"/>
      <c r="E15" s="27"/>
      <c r="F15" s="26"/>
      <c r="G15" s="27"/>
      <c r="H15" s="26"/>
      <c r="I15" s="27"/>
      <c r="J15" s="26"/>
      <c r="K15" s="27"/>
      <c r="L15" s="26"/>
      <c r="M15" s="27"/>
      <c r="N15" s="26"/>
      <c r="O15" s="27"/>
      <c r="P15" s="26"/>
      <c r="Q15" s="27"/>
      <c r="R15" s="26"/>
      <c r="S15" s="27"/>
      <c r="T15" s="26"/>
      <c r="U15" s="27"/>
      <c r="V15" s="26"/>
      <c r="W15" s="27"/>
      <c r="X15" s="26"/>
      <c r="Y15" s="27"/>
      <c r="Z15" s="26"/>
      <c r="AA15" s="50"/>
    </row>
    <row r="16" s="3" customFormat="1" ht="12" spans="1:27">
      <c r="A16" s="15" t="s">
        <v>15</v>
      </c>
      <c r="B16" s="16"/>
      <c r="C16" s="28"/>
      <c r="D16" s="16"/>
      <c r="E16" s="28"/>
      <c r="F16" s="16"/>
      <c r="G16" s="28"/>
      <c r="H16" s="16"/>
      <c r="I16" s="28"/>
      <c r="J16" s="16"/>
      <c r="K16" s="28"/>
      <c r="L16" s="16"/>
      <c r="M16" s="28"/>
      <c r="N16" s="16"/>
      <c r="O16" s="28"/>
      <c r="P16" s="16"/>
      <c r="Q16" s="28"/>
      <c r="R16" s="16"/>
      <c r="S16" s="28"/>
      <c r="T16" s="16"/>
      <c r="U16" s="28"/>
      <c r="V16" s="16"/>
      <c r="W16" s="28"/>
      <c r="X16" s="16"/>
      <c r="Y16" s="28"/>
      <c r="Z16" s="16"/>
      <c r="AA16" s="51"/>
    </row>
    <row r="17" s="3" customFormat="1" ht="12" spans="1:27">
      <c r="A17" s="29" t="s">
        <v>7</v>
      </c>
      <c r="B17" s="30">
        <v>1000</v>
      </c>
      <c r="C17" s="20">
        <f ca="1">IF(B7=0,"-",(B17*100)/B7)</f>
        <v>0.429184549356223</v>
      </c>
      <c r="D17" s="30">
        <v>1120</v>
      </c>
      <c r="E17" s="20">
        <f ca="1">IF(D7=0,"-",(D17*100)/D7)</f>
        <v>0.454361054766734</v>
      </c>
      <c r="F17" s="30">
        <v>1130</v>
      </c>
      <c r="G17" s="20">
        <f ca="1">IF(F7=0,"-",(F17*100)/F7)</f>
        <v>0.44103584879886</v>
      </c>
      <c r="H17" s="30">
        <v>780</v>
      </c>
      <c r="I17" s="20">
        <f ca="1">IF(H7=0,"-",(H17*100)/H7)</f>
        <v>0.343642611683849</v>
      </c>
      <c r="J17" s="30">
        <v>820</v>
      </c>
      <c r="K17" s="20">
        <f ca="1">IF(J7=0,"-",(J17*100)/J7)</f>
        <v>0.359649122807018</v>
      </c>
      <c r="L17" s="30">
        <v>1100</v>
      </c>
      <c r="M17" s="20">
        <f ca="1">IF(L7=0,"-",(L17*100)/L7)</f>
        <v>0.447733248671046</v>
      </c>
      <c r="N17" s="30">
        <v>1300</v>
      </c>
      <c r="O17" s="20">
        <f ca="1">IF(N7=0,"-",(N17*100)/N7)</f>
        <v>0.483789335794457</v>
      </c>
      <c r="P17" s="30">
        <v>1120</v>
      </c>
      <c r="Q17" s="20">
        <f ca="1">IF(P7=0,"-",(P17*100)/P7)</f>
        <v>0.415947115295341</v>
      </c>
      <c r="R17" s="30">
        <v>1500</v>
      </c>
      <c r="S17" s="20">
        <f ca="1">IF(R7=0,"-",(R17*100)/R7)</f>
        <v>0.522680865001986</v>
      </c>
      <c r="T17" s="30">
        <v>1110</v>
      </c>
      <c r="U17" s="20">
        <f ca="1">IF(T7=0,"-",(T17*100)/T7)</f>
        <v>0.431936867173576</v>
      </c>
      <c r="V17" s="30">
        <v>820</v>
      </c>
      <c r="W17" s="20">
        <f ca="1">IF(V7=0,"-",(V17*100)/V7)</f>
        <v>0.346010540662568</v>
      </c>
      <c r="X17" s="30">
        <v>1200</v>
      </c>
      <c r="Y17" s="20">
        <f ca="1">IF(X7=0,"-",(X17*100)/X7)</f>
        <v>0.467146010378427</v>
      </c>
      <c r="Z17" s="52">
        <f ca="1">B17+D17+F17+H17+J17+L17+N17+P17+R17+T17+V17+X17</f>
        <v>13000</v>
      </c>
      <c r="AA17" s="20">
        <f ca="1">IF(Z7=0,"-",(Z17*100)/Z7)</f>
        <v>0.431580540896572</v>
      </c>
    </row>
    <row r="18" s="3" customFormat="1" ht="12" spans="1:27">
      <c r="A18" s="31" t="s">
        <v>8</v>
      </c>
      <c r="B18" s="30">
        <v>1121</v>
      </c>
      <c r="C18" s="20">
        <f ca="1" t="shared" ref="C18:C24" si="15">IF(B8=0,"-",(B18*100)/B8)</f>
        <v>0.469823973176865</v>
      </c>
      <c r="D18" s="30">
        <v>1178</v>
      </c>
      <c r="E18" s="20">
        <f ca="1" t="shared" ref="E18:E24" si="16">IF(D8=0,"-",(D18*100)/D8)</f>
        <v>0.465039161192521</v>
      </c>
      <c r="F18" s="30">
        <v>1199</v>
      </c>
      <c r="G18" s="20">
        <f ca="1" t="shared" ref="G18:G24" si="17">IF(F8=0,"-",(F18*100)/F8)</f>
        <v>0.462577160493827</v>
      </c>
      <c r="H18" s="30">
        <v>828</v>
      </c>
      <c r="I18" s="20">
        <f ca="1" t="shared" ref="I18:I24" si="18">IF(H8=0,"-",(H18*100)/H8)</f>
        <v>0.360523542884014</v>
      </c>
      <c r="J18" s="30">
        <v>876</v>
      </c>
      <c r="K18" s="20">
        <f ca="1" t="shared" ref="K18:K24" si="19">IF(J8=0,"-",(J18*100)/J8)</f>
        <v>0.378104470783229</v>
      </c>
      <c r="L18" s="30">
        <v>1158</v>
      </c>
      <c r="M18" s="20">
        <f ca="1" t="shared" ref="M18:M24" si="20">IF(L8=0,"-",(L18*100)/L8)</f>
        <v>0.466241761250398</v>
      </c>
      <c r="N18" s="30">
        <v>1356</v>
      </c>
      <c r="O18" s="20">
        <f ca="1" t="shared" ref="O18:O24" si="21">IF(N8=0,"-",(N18*100)/N8)</f>
        <v>0.491844307337403</v>
      </c>
      <c r="P18" s="30">
        <v>1178</v>
      </c>
      <c r="Q18" s="20">
        <f ca="1" t="shared" ref="Q18:Q24" si="22">IF(P8=0,"-",(P18*100)/P8)</f>
        <v>0.433218838032054</v>
      </c>
      <c r="R18" s="30">
        <v>1556</v>
      </c>
      <c r="S18" s="20">
        <f ca="1" t="shared" ref="S18:S24" si="23">IF(R8=0,"-",(R18*100)/R8)</f>
        <v>0.531116026323694</v>
      </c>
      <c r="T18" s="30">
        <v>1168</v>
      </c>
      <c r="U18" s="20">
        <f ca="1" t="shared" ref="U18:U24" si="24">IF(T8=0,"-",(T18*100)/T8)</f>
        <v>0.444674565224012</v>
      </c>
      <c r="V18" s="30">
        <v>876</v>
      </c>
      <c r="W18" s="20">
        <f ca="1" t="shared" ref="W18:W24" si="25">IF(V8=0,"-",(V18*100)/V8)</f>
        <v>0.365577307498091</v>
      </c>
      <c r="X18" s="30">
        <v>1256</v>
      </c>
      <c r="Y18" s="20">
        <f ca="1" t="shared" ref="Y18:Y24" si="26">IF(X8=0,"-",(X18*100)/X8)</f>
        <v>0.476008201287799</v>
      </c>
      <c r="Z18" s="52">
        <f ca="1" t="shared" ref="Z18:Z23" si="27">B18+D18+F18+H18+J18+L18+N18+P18+R18+T18+V18+X18</f>
        <v>13750</v>
      </c>
      <c r="AA18" s="20">
        <f ca="1" t="shared" ref="AA18:AA24" si="28">IF(Z8=0,"-",(Z18*100)/Z8)</f>
        <v>0.44823928349521</v>
      </c>
    </row>
    <row r="19" s="3" customFormat="1" ht="12" spans="1:27">
      <c r="A19" s="31" t="s">
        <v>9</v>
      </c>
      <c r="B19" s="30">
        <v>1242</v>
      </c>
      <c r="C19" s="20">
        <f ca="1" t="shared" si="15"/>
        <v>0.508599508599509</v>
      </c>
      <c r="D19" s="30">
        <v>1236</v>
      </c>
      <c r="E19" s="20">
        <f ca="1" t="shared" si="16"/>
        <v>0.475158001568483</v>
      </c>
      <c r="F19" s="30">
        <v>1268</v>
      </c>
      <c r="G19" s="20">
        <f ca="1" t="shared" si="17"/>
        <v>0.483627972614757</v>
      </c>
      <c r="H19" s="30">
        <v>876</v>
      </c>
      <c r="I19" s="20">
        <f ca="1" t="shared" si="18"/>
        <v>0.377014185373915</v>
      </c>
      <c r="J19" s="30">
        <v>932</v>
      </c>
      <c r="K19" s="20">
        <f ca="1" t="shared" si="19"/>
        <v>0.395982393229211</v>
      </c>
      <c r="L19" s="30">
        <v>1216</v>
      </c>
      <c r="M19" s="20">
        <f ca="1" t="shared" si="20"/>
        <v>0.48435408833089</v>
      </c>
      <c r="N19" s="30">
        <v>1412</v>
      </c>
      <c r="O19" s="20">
        <f ca="1" t="shared" si="21"/>
        <v>0.499501206302488</v>
      </c>
      <c r="P19" s="30">
        <v>1236</v>
      </c>
      <c r="Q19" s="20">
        <f ca="1" t="shared" si="22"/>
        <v>0.450156790047019</v>
      </c>
      <c r="R19" s="30">
        <v>1612</v>
      </c>
      <c r="S19" s="20">
        <f ca="1" t="shared" si="23"/>
        <v>0.539213390688869</v>
      </c>
      <c r="T19" s="30">
        <v>1226</v>
      </c>
      <c r="U19" s="20">
        <f ca="1" t="shared" si="24"/>
        <v>0.45687284326951</v>
      </c>
      <c r="V19" s="30">
        <v>932</v>
      </c>
      <c r="W19" s="20">
        <f ca="1" t="shared" si="25"/>
        <v>0.384718581659821</v>
      </c>
      <c r="X19" s="30">
        <v>1312</v>
      </c>
      <c r="Y19" s="20">
        <f ca="1" t="shared" si="26"/>
        <v>0.484413479395812</v>
      </c>
      <c r="Z19" s="52">
        <f ca="1" t="shared" si="27"/>
        <v>14500</v>
      </c>
      <c r="AA19" s="20">
        <f ca="1" t="shared" si="28"/>
        <v>0.464307259972359</v>
      </c>
    </row>
    <row r="20" s="3" customFormat="1" ht="12" spans="1:27">
      <c r="A20" s="31" t="s">
        <v>10</v>
      </c>
      <c r="B20" s="30">
        <v>1363</v>
      </c>
      <c r="C20" s="20">
        <f ca="1" t="shared" si="15"/>
        <v>0.545636509207366</v>
      </c>
      <c r="D20" s="30">
        <v>1294</v>
      </c>
      <c r="E20" s="20">
        <f ca="1" t="shared" si="16"/>
        <v>0.484760392004076</v>
      </c>
      <c r="F20" s="30">
        <v>1337</v>
      </c>
      <c r="G20" s="20">
        <f ca="1" t="shared" si="17"/>
        <v>0.504204849719048</v>
      </c>
      <c r="H20" s="30">
        <v>924</v>
      </c>
      <c r="I20" s="20">
        <f ca="1" t="shared" si="18"/>
        <v>0.393127919740638</v>
      </c>
      <c r="J20" s="30">
        <v>988</v>
      </c>
      <c r="K20" s="20">
        <f ca="1" t="shared" si="19"/>
        <v>0.413309572216226</v>
      </c>
      <c r="L20" s="30">
        <v>1274</v>
      </c>
      <c r="M20" s="20">
        <f ca="1" t="shared" si="20"/>
        <v>0.502082816077685</v>
      </c>
      <c r="N20" s="30">
        <v>1468</v>
      </c>
      <c r="O20" s="20">
        <f ca="1" t="shared" si="21"/>
        <v>0.506788829932302</v>
      </c>
      <c r="P20" s="30">
        <v>1294</v>
      </c>
      <c r="Q20" s="20">
        <f ca="1" t="shared" si="22"/>
        <v>0.466770553776008</v>
      </c>
      <c r="R20" s="30">
        <v>1668</v>
      </c>
      <c r="S20" s="20">
        <f ca="1" t="shared" si="23"/>
        <v>0.546992851052666</v>
      </c>
      <c r="T20" s="30">
        <v>1284</v>
      </c>
      <c r="U20" s="20">
        <f ca="1" t="shared" si="24"/>
        <v>0.468565256105216</v>
      </c>
      <c r="V20" s="30">
        <v>988</v>
      </c>
      <c r="W20" s="20">
        <f ca="1" t="shared" si="25"/>
        <v>0.403448092809395</v>
      </c>
      <c r="X20" s="30">
        <v>1368</v>
      </c>
      <c r="Y20" s="20">
        <f ca="1" t="shared" si="26"/>
        <v>0.492396292630253</v>
      </c>
      <c r="Z20" s="52">
        <f ca="1" t="shared" si="27"/>
        <v>15250</v>
      </c>
      <c r="AA20" s="20">
        <f ca="1" t="shared" si="28"/>
        <v>0.479815348176041</v>
      </c>
    </row>
    <row r="21" s="3" customFormat="1" ht="12" spans="1:27">
      <c r="A21" s="31" t="s">
        <v>11</v>
      </c>
      <c r="B21" s="30">
        <v>1484</v>
      </c>
      <c r="C21" s="20">
        <f ca="1" t="shared" si="15"/>
        <v>0.581049334377447</v>
      </c>
      <c r="D21" s="30">
        <v>1352</v>
      </c>
      <c r="E21" s="20">
        <f ca="1" t="shared" si="16"/>
        <v>0.493884886830223</v>
      </c>
      <c r="F21" s="30">
        <v>1406</v>
      </c>
      <c r="G21" s="20">
        <f ca="1" t="shared" si="17"/>
        <v>0.524323618802558</v>
      </c>
      <c r="H21" s="30">
        <v>972</v>
      </c>
      <c r="I21" s="20">
        <f ca="1" t="shared" si="18"/>
        <v>0.408877521832041</v>
      </c>
      <c r="J21" s="30">
        <v>1044</v>
      </c>
      <c r="K21" s="20">
        <f ca="1" t="shared" si="19"/>
        <v>0.430111070828252</v>
      </c>
      <c r="L21" s="30">
        <v>1332</v>
      </c>
      <c r="M21" s="20">
        <f ca="1" t="shared" si="20"/>
        <v>0.51944000311976</v>
      </c>
      <c r="N21" s="30">
        <v>1524</v>
      </c>
      <c r="O21" s="20">
        <f ca="1" t="shared" si="21"/>
        <v>0.513733263217507</v>
      </c>
      <c r="P21" s="30">
        <v>1352</v>
      </c>
      <c r="Q21" s="20">
        <f ca="1" t="shared" si="22"/>
        <v>0.48306934832087</v>
      </c>
      <c r="R21" s="30">
        <v>1724</v>
      </c>
      <c r="S21" s="20">
        <f ca="1" t="shared" si="23"/>
        <v>0.554472768440079</v>
      </c>
      <c r="T21" s="30">
        <v>1342</v>
      </c>
      <c r="U21" s="20">
        <f ca="1" t="shared" si="24"/>
        <v>0.479782632011726</v>
      </c>
      <c r="V21" s="30">
        <v>1044</v>
      </c>
      <c r="W21" s="20">
        <f ca="1" t="shared" si="25"/>
        <v>0.421778986195222</v>
      </c>
      <c r="X21" s="30">
        <v>1424</v>
      </c>
      <c r="Y21" s="20">
        <f ca="1" t="shared" si="26"/>
        <v>0.499987710976205</v>
      </c>
      <c r="Z21" s="52">
        <f ca="1" t="shared" si="27"/>
        <v>16000</v>
      </c>
      <c r="AA21" s="20">
        <f ca="1" t="shared" si="28"/>
        <v>0.494792310927488</v>
      </c>
    </row>
    <row r="22" s="3" customFormat="1" ht="12" spans="1:27">
      <c r="A22" s="31" t="s">
        <v>12</v>
      </c>
      <c r="B22" s="30">
        <v>1605</v>
      </c>
      <c r="C22" s="20">
        <f ca="1" t="shared" si="15"/>
        <v>0.614942528735632</v>
      </c>
      <c r="D22" s="30">
        <v>1410</v>
      </c>
      <c r="E22" s="20">
        <f ca="1" t="shared" si="16"/>
        <v>0.50256629597947</v>
      </c>
      <c r="F22" s="30">
        <v>1475</v>
      </c>
      <c r="G22" s="20">
        <f ca="1" t="shared" si="17"/>
        <v>0.543999409898945</v>
      </c>
      <c r="H22" s="30">
        <v>1020</v>
      </c>
      <c r="I22" s="20">
        <f ca="1" t="shared" si="18"/>
        <v>0.424275196539245</v>
      </c>
      <c r="J22" s="30">
        <v>1100</v>
      </c>
      <c r="K22" s="20">
        <f ca="1" t="shared" si="19"/>
        <v>0.44641045412118</v>
      </c>
      <c r="L22" s="30">
        <v>1390</v>
      </c>
      <c r="M22" s="20">
        <f ca="1" t="shared" si="20"/>
        <v>0.536437207902222</v>
      </c>
      <c r="N22" s="30">
        <v>1580</v>
      </c>
      <c r="O22" s="20">
        <f ca="1" t="shared" si="21"/>
        <v>0.520358190866067</v>
      </c>
      <c r="P22" s="30">
        <v>1410</v>
      </c>
      <c r="Q22" s="20">
        <f ca="1" t="shared" si="22"/>
        <v>0.499062046508335</v>
      </c>
      <c r="R22" s="30">
        <v>1780</v>
      </c>
      <c r="S22" s="20">
        <f ca="1" t="shared" si="23"/>
        <v>0.561670116625435</v>
      </c>
      <c r="T22" s="30">
        <v>1400</v>
      </c>
      <c r="U22" s="20">
        <f ca="1" t="shared" si="24"/>
        <v>0.490553344172226</v>
      </c>
      <c r="V22" s="30">
        <v>1100</v>
      </c>
      <c r="W22" s="20">
        <f ca="1" t="shared" si="25"/>
        <v>0.439723853420052</v>
      </c>
      <c r="X22" s="30">
        <v>1480</v>
      </c>
      <c r="Y22" s="20">
        <f ca="1" t="shared" si="26"/>
        <v>0.50721583061733</v>
      </c>
      <c r="Z22" s="52">
        <f ca="1" t="shared" si="27"/>
        <v>16750</v>
      </c>
      <c r="AA22" s="20">
        <f ca="1" t="shared" si="28"/>
        <v>0.509264974062451</v>
      </c>
    </row>
    <row r="23" s="3" customFormat="1" ht="12" spans="1:27">
      <c r="A23" s="31" t="s">
        <v>13</v>
      </c>
      <c r="B23" s="30">
        <v>1726</v>
      </c>
      <c r="C23" s="20">
        <f ca="1" t="shared" si="15"/>
        <v>0.647411852963241</v>
      </c>
      <c r="D23" s="30">
        <v>1468</v>
      </c>
      <c r="E23" s="20">
        <f ca="1" t="shared" si="16"/>
        <v>0.510836128780814</v>
      </c>
      <c r="F23" s="30">
        <v>1544</v>
      </c>
      <c r="G23" s="20">
        <f ca="1" t="shared" si="17"/>
        <v>0.563246694026448</v>
      </c>
      <c r="H23" s="30">
        <v>1068</v>
      </c>
      <c r="I23" s="20">
        <f ca="1" t="shared" si="18"/>
        <v>0.43933260933952</v>
      </c>
      <c r="J23" s="30">
        <v>1156</v>
      </c>
      <c r="K23" s="20">
        <f ca="1" t="shared" si="19"/>
        <v>0.462229899397022</v>
      </c>
      <c r="L23" s="30">
        <v>1448</v>
      </c>
      <c r="M23" s="20">
        <f ca="1" t="shared" si="20"/>
        <v>0.55308551435425</v>
      </c>
      <c r="N23" s="30">
        <v>1636</v>
      </c>
      <c r="O23" s="20">
        <f ca="1" t="shared" si="21"/>
        <v>0.526685167180689</v>
      </c>
      <c r="P23" s="30">
        <v>1468</v>
      </c>
      <c r="Q23" s="20">
        <f ca="1" t="shared" si="22"/>
        <v>0.514757190996658</v>
      </c>
      <c r="R23" s="30">
        <v>1836</v>
      </c>
      <c r="S23" s="20">
        <f ca="1" t="shared" si="23"/>
        <v>0.568600610719174</v>
      </c>
      <c r="T23" s="30">
        <v>1458</v>
      </c>
      <c r="U23" s="20">
        <f ca="1" t="shared" si="24"/>
        <v>0.500903550299924</v>
      </c>
      <c r="V23" s="30">
        <v>1156</v>
      </c>
      <c r="W23" s="20">
        <f ca="1" t="shared" si="25"/>
        <v>0.457294761285014</v>
      </c>
      <c r="X23" s="30">
        <v>1536</v>
      </c>
      <c r="Y23" s="20">
        <f ca="1" t="shared" si="26"/>
        <v>0.514106121410713</v>
      </c>
      <c r="Z23" s="52">
        <f ca="1" t="shared" si="27"/>
        <v>17500</v>
      </c>
      <c r="AA23" s="20">
        <f ca="1" t="shared" si="28"/>
        <v>0.523258386785423</v>
      </c>
    </row>
    <row r="24" s="3" customFormat="1" ht="24" customHeight="1" spans="1:28">
      <c r="A24" s="22" t="s">
        <v>16</v>
      </c>
      <c r="B24" s="23">
        <f ca="1">SUM(B17:B23)</f>
        <v>9541</v>
      </c>
      <c r="C24" s="32">
        <f ca="1" t="shared" si="15"/>
        <v>0.545636509207366</v>
      </c>
      <c r="D24" s="23">
        <f ca="1">SUM(D17:D23)</f>
        <v>9058</v>
      </c>
      <c r="E24" s="32">
        <f ca="1" t="shared" si="16"/>
        <v>0.484760392004076</v>
      </c>
      <c r="F24" s="23">
        <f ca="1">SUM(F17:F23)</f>
        <v>9359</v>
      </c>
      <c r="G24" s="32">
        <f ca="1" t="shared" si="17"/>
        <v>0.504204849719048</v>
      </c>
      <c r="H24" s="23">
        <f ca="1">SUM(H17:H23)</f>
        <v>6468</v>
      </c>
      <c r="I24" s="32">
        <f ca="1" t="shared" si="18"/>
        <v>0.393127919740638</v>
      </c>
      <c r="J24" s="23">
        <f ca="1">SUM(J17:J23)</f>
        <v>6916</v>
      </c>
      <c r="K24" s="32">
        <f ca="1" t="shared" si="19"/>
        <v>0.413309572216226</v>
      </c>
      <c r="L24" s="23">
        <f ca="1">SUM(L17:L23)</f>
        <v>8918</v>
      </c>
      <c r="M24" s="32">
        <f ca="1" t="shared" si="20"/>
        <v>0.502082816077685</v>
      </c>
      <c r="N24" s="23">
        <f ca="1">SUM(N17:N23)</f>
        <v>10276</v>
      </c>
      <c r="O24" s="32">
        <f ca="1" t="shared" si="21"/>
        <v>0.506788829932302</v>
      </c>
      <c r="P24" s="23">
        <f ca="1">SUM(P17:P23)</f>
        <v>9058</v>
      </c>
      <c r="Q24" s="32">
        <f ca="1" t="shared" si="22"/>
        <v>0.466770553776008</v>
      </c>
      <c r="R24" s="23">
        <f ca="1">SUM(R17:R23)</f>
        <v>11676</v>
      </c>
      <c r="S24" s="32">
        <f ca="1" t="shared" si="23"/>
        <v>0.546992851052666</v>
      </c>
      <c r="T24" s="23">
        <f ca="1">SUM(T17:T23)</f>
        <v>8988</v>
      </c>
      <c r="U24" s="32">
        <f ca="1" t="shared" si="24"/>
        <v>0.468565256105216</v>
      </c>
      <c r="V24" s="23">
        <f ca="1">SUM(V17:V23)</f>
        <v>6916</v>
      </c>
      <c r="W24" s="32">
        <f ca="1" t="shared" si="25"/>
        <v>0.403448092809395</v>
      </c>
      <c r="X24" s="23">
        <f ca="1">SUM(X17:X23)</f>
        <v>9576</v>
      </c>
      <c r="Y24" s="32">
        <f ca="1" t="shared" si="26"/>
        <v>0.492396292630253</v>
      </c>
      <c r="Z24" s="23">
        <f ca="1">SUM(Z17:Z23)</f>
        <v>106750</v>
      </c>
      <c r="AA24" s="53">
        <f ca="1" t="shared" si="28"/>
        <v>0.479815348176041</v>
      </c>
      <c r="AB24" s="54"/>
    </row>
    <row r="25" s="3" customFormat="1" ht="8.25" customHeight="1" spans="1:27">
      <c r="A25" s="25"/>
      <c r="B25" s="16"/>
      <c r="C25" s="28"/>
      <c r="D25" s="16"/>
      <c r="E25" s="28"/>
      <c r="F25" s="16"/>
      <c r="G25" s="28"/>
      <c r="H25" s="16"/>
      <c r="I25" s="28"/>
      <c r="J25" s="16"/>
      <c r="K25" s="28"/>
      <c r="L25" s="16"/>
      <c r="M25" s="28"/>
      <c r="N25" s="16"/>
      <c r="O25" s="28"/>
      <c r="P25" s="16"/>
      <c r="Q25" s="28"/>
      <c r="R25" s="16"/>
      <c r="S25" s="28"/>
      <c r="T25" s="16"/>
      <c r="U25" s="28"/>
      <c r="V25" s="16"/>
      <c r="W25" s="28"/>
      <c r="X25" s="16"/>
      <c r="Y25" s="28"/>
      <c r="Z25" s="16"/>
      <c r="AA25" s="51"/>
    </row>
    <row r="26" s="3" customFormat="1" ht="12" spans="1:27">
      <c r="A26" s="33" t="s">
        <v>17</v>
      </c>
      <c r="B26" s="34">
        <f ca="1">B14-B24</f>
        <v>1739059</v>
      </c>
      <c r="C26" s="35">
        <f ca="1">IF(B14=0,"-",(B26*100)/B14)</f>
        <v>99.4543634907926</v>
      </c>
      <c r="D26" s="34">
        <f ca="1">D14-D24</f>
        <v>1859494</v>
      </c>
      <c r="E26" s="35">
        <f ca="1">IF(D14=0,"-",(D26*100)/D14)</f>
        <v>99.5152396079959</v>
      </c>
      <c r="F26" s="34">
        <f ca="1">F14-F24</f>
        <v>1846831</v>
      </c>
      <c r="G26" s="35">
        <f ca="1">IF(F14=0,"-",(F26*100)/F14)</f>
        <v>99.495795150281</v>
      </c>
      <c r="H26" s="34">
        <f ca="1">H14-H24</f>
        <v>1638798</v>
      </c>
      <c r="I26" s="35">
        <f ca="1">IF(H14=0,"-",(H26*100)/H14)</f>
        <v>99.6068720802594</v>
      </c>
      <c r="J26" s="34">
        <f ca="1">J14-J24</f>
        <v>1666406</v>
      </c>
      <c r="K26" s="35">
        <f ca="1">IF(J14=0,"-",(J26*100)/J14)</f>
        <v>99.5866904277838</v>
      </c>
      <c r="L26" s="34">
        <f ca="1">L14-L24</f>
        <v>1767283</v>
      </c>
      <c r="M26" s="35">
        <f ca="1">IF(L14=0,"-",(L26*100)/L14)</f>
        <v>99.4979171839223</v>
      </c>
      <c r="N26" s="34">
        <f ca="1">N14-N24</f>
        <v>2017393</v>
      </c>
      <c r="O26" s="35">
        <f ca="1">IF(N14=0,"-",(N26*100)/N14)</f>
        <v>99.4932111700677</v>
      </c>
      <c r="P26" s="34">
        <f ca="1">P14-P24</f>
        <v>1931510</v>
      </c>
      <c r="Q26" s="35">
        <f ca="1">IF(P14=0,"-",(P26*100)/P14)</f>
        <v>99.533229446224</v>
      </c>
      <c r="R26" s="34">
        <f ca="1">R14-R24</f>
        <v>2122904</v>
      </c>
      <c r="S26" s="35">
        <f ca="1">IF(R14=0,"-",(R26*100)/R14)</f>
        <v>99.4530071489473</v>
      </c>
      <c r="T26" s="34">
        <f ca="1">T14-T24</f>
        <v>1909208</v>
      </c>
      <c r="U26" s="35">
        <f ca="1">IF(T14=0,"-",(T26*100)/T14)</f>
        <v>99.5314347438948</v>
      </c>
      <c r="V26" s="34">
        <f ca="1">V14-V24</f>
        <v>1707307</v>
      </c>
      <c r="W26" s="35">
        <f ca="1">IF(V14=0,"-",(V26*100)/V14)</f>
        <v>99.5965519071906</v>
      </c>
      <c r="X26" s="34">
        <f ca="1">X14-X24</f>
        <v>1935199</v>
      </c>
      <c r="Y26" s="35">
        <f ca="1">IF(X14=0,"-",(X26*100)/X14)</f>
        <v>99.5076037073698</v>
      </c>
      <c r="Z26" s="34">
        <f ca="1">Z14-Z24</f>
        <v>22141392</v>
      </c>
      <c r="AA26" s="35">
        <f ca="1">IF(Z14=0,"-",(Z26*100)/Z14)</f>
        <v>99.520184651824</v>
      </c>
    </row>
    <row r="27" s="3" customFormat="1" ht="8.25" customHeight="1" spans="1:27">
      <c r="A27" s="25"/>
      <c r="B27" s="26"/>
      <c r="C27" s="27"/>
      <c r="D27" s="26"/>
      <c r="E27" s="27"/>
      <c r="F27" s="26"/>
      <c r="G27" s="27"/>
      <c r="H27" s="26"/>
      <c r="I27" s="27"/>
      <c r="J27" s="26"/>
      <c r="K27" s="27"/>
      <c r="L27" s="26"/>
      <c r="M27" s="27"/>
      <c r="N27" s="26"/>
      <c r="O27" s="27"/>
      <c r="P27" s="26"/>
      <c r="Q27" s="27"/>
      <c r="R27" s="26"/>
      <c r="S27" s="27"/>
      <c r="T27" s="26"/>
      <c r="U27" s="27"/>
      <c r="V27" s="26"/>
      <c r="W27" s="27"/>
      <c r="X27" s="26"/>
      <c r="Y27" s="27"/>
      <c r="Z27" s="26"/>
      <c r="AA27" s="50"/>
    </row>
    <row r="28" s="3" customFormat="1" ht="12" spans="1:27">
      <c r="A28" s="15" t="s">
        <v>18</v>
      </c>
      <c r="B28" s="16"/>
      <c r="C28" s="28"/>
      <c r="D28" s="16"/>
      <c r="E28" s="28"/>
      <c r="F28" s="16"/>
      <c r="G28" s="28"/>
      <c r="H28" s="16"/>
      <c r="I28" s="28"/>
      <c r="J28" s="16"/>
      <c r="K28" s="28"/>
      <c r="L28" s="16"/>
      <c r="M28" s="28"/>
      <c r="N28" s="16"/>
      <c r="O28" s="28"/>
      <c r="P28" s="16"/>
      <c r="Q28" s="28"/>
      <c r="R28" s="16"/>
      <c r="S28" s="28"/>
      <c r="T28" s="16"/>
      <c r="U28" s="28"/>
      <c r="V28" s="16"/>
      <c r="W28" s="28"/>
      <c r="X28" s="16"/>
      <c r="Y28" s="28"/>
      <c r="Z28" s="16"/>
      <c r="AA28" s="51"/>
    </row>
    <row r="29" s="3" customFormat="1" ht="12" spans="1:27">
      <c r="A29" s="36" t="s">
        <v>19</v>
      </c>
      <c r="B29" s="37">
        <v>40000</v>
      </c>
      <c r="C29" s="20">
        <f ca="1">IF($B$14=0,"-",(B29*100)/$B$14)</f>
        <v>2.28754432117122</v>
      </c>
      <c r="D29" s="37">
        <v>40000</v>
      </c>
      <c r="E29" s="20">
        <f ca="1">IF(D$14=0,"-",(D29*100)/D$14)</f>
        <v>2.14069504086587</v>
      </c>
      <c r="F29" s="37">
        <v>40000</v>
      </c>
      <c r="G29" s="20">
        <f ca="1">IF(F$14=0,"-",(F29*100)/F$14)</f>
        <v>2.15495180989015</v>
      </c>
      <c r="H29" s="37">
        <v>40000</v>
      </c>
      <c r="I29" s="20">
        <f ca="1">IF(H$14=0,"-",(H29*100)/H$14)</f>
        <v>2.4312178091567</v>
      </c>
      <c r="J29" s="37">
        <v>40000</v>
      </c>
      <c r="K29" s="20">
        <f ca="1">IF(J$14=0,"-",(J29*100)/J$14)</f>
        <v>2.39045443734081</v>
      </c>
      <c r="L29" s="37">
        <v>40000</v>
      </c>
      <c r="M29" s="20">
        <f ca="1">IF(L$14=0,"-",(L29*100)/L$14)</f>
        <v>2.25199738092705</v>
      </c>
      <c r="N29" s="37">
        <v>40000</v>
      </c>
      <c r="O29" s="20">
        <f ca="1">IF(N$14=0,"-",(N29*100)/N$14)</f>
        <v>1.97270856337992</v>
      </c>
      <c r="P29" s="37">
        <v>40000</v>
      </c>
      <c r="Q29" s="20">
        <f ca="1">IF(P$14=0,"-",(P29*100)/P$14)</f>
        <v>2.06125216946791</v>
      </c>
      <c r="R29" s="37">
        <v>40000</v>
      </c>
      <c r="S29" s="20">
        <f ca="1">IF(R$14=0,"-",(R29*100)/R$14)</f>
        <v>1.87390493680256</v>
      </c>
      <c r="T29" s="37">
        <v>40000</v>
      </c>
      <c r="U29" s="20">
        <f ca="1">IF(T$14=0,"-",(T29*100)/T$14)</f>
        <v>2.08529263954257</v>
      </c>
      <c r="V29" s="37">
        <v>40000</v>
      </c>
      <c r="W29" s="20">
        <f ca="1">IF(V$14=0,"-",(V29*100)/V$14)</f>
        <v>2.33341869756735</v>
      </c>
      <c r="X29" s="37">
        <v>40000</v>
      </c>
      <c r="Y29" s="20">
        <f ca="1">IF(X$14=0,"-",(X29*100)/X$14)</f>
        <v>2.05679320229847</v>
      </c>
      <c r="Z29" s="39">
        <f ca="1">B29+D29+F29+H29+J29+L29+N29+P29+R29+T29+V29+X29</f>
        <v>480000</v>
      </c>
      <c r="AA29" s="20">
        <f ca="1">IF(Z$14=0,"-",(Z29*100)/Z$14)</f>
        <v>2.1574835327822</v>
      </c>
    </row>
    <row r="30" s="3" customFormat="1" ht="12" spans="1:27">
      <c r="A30" s="38" t="s">
        <v>20</v>
      </c>
      <c r="B30" s="39"/>
      <c r="C30" s="20">
        <f ca="1">IF($B$14=0,"-",(B30*100)/$B$14)</f>
        <v>0</v>
      </c>
      <c r="D30" s="39"/>
      <c r="E30" s="20">
        <f ca="1" t="shared" ref="E30:E43" si="29">IF(D$14=0,"-",(D30*100)/D$14)</f>
        <v>0</v>
      </c>
      <c r="F30" s="39"/>
      <c r="G30" s="20">
        <f ca="1" t="shared" ref="G30:G43" si="30">IF(F$14=0,"-",(F30*100)/F$14)</f>
        <v>0</v>
      </c>
      <c r="H30" s="39"/>
      <c r="I30" s="20">
        <f ca="1" t="shared" ref="I30:I43" si="31">IF(H$14=0,"-",(H30*100)/H$14)</f>
        <v>0</v>
      </c>
      <c r="J30" s="39"/>
      <c r="K30" s="20">
        <f ca="1" t="shared" ref="K30:K43" si="32">IF(J$14=0,"-",(J30*100)/J$14)</f>
        <v>0</v>
      </c>
      <c r="L30" s="39"/>
      <c r="M30" s="20">
        <f ca="1" t="shared" ref="M30:M43" si="33">IF(L$14=0,"-",(L30*100)/L$14)</f>
        <v>0</v>
      </c>
      <c r="N30" s="39"/>
      <c r="O30" s="20">
        <f ca="1" t="shared" ref="O30:O43" si="34">IF(N$14=0,"-",(N30*100)/N$14)</f>
        <v>0</v>
      </c>
      <c r="P30" s="39"/>
      <c r="Q30" s="20">
        <f ca="1" t="shared" ref="Q30:Q43" si="35">IF(P$14=0,"-",(P30*100)/P$14)</f>
        <v>0</v>
      </c>
      <c r="R30" s="39"/>
      <c r="S30" s="20">
        <f ca="1" t="shared" ref="S30:S43" si="36">IF(R$14=0,"-",(R30*100)/R$14)</f>
        <v>0</v>
      </c>
      <c r="T30" s="39"/>
      <c r="U30" s="20">
        <f ca="1" t="shared" ref="U30:U43" si="37">IF(T$14=0,"-",(T30*100)/T$14)</f>
        <v>0</v>
      </c>
      <c r="V30" s="39"/>
      <c r="W30" s="20">
        <f ca="1" t="shared" ref="W30:W43" si="38">IF(V$14=0,"-",(V30*100)/V$14)</f>
        <v>0</v>
      </c>
      <c r="X30" s="39"/>
      <c r="Y30" s="20">
        <f ca="1" t="shared" ref="Y30:Y43" si="39">IF(X$14=0,"-",(X30*100)/X$14)</f>
        <v>0</v>
      </c>
      <c r="Z30" s="39"/>
      <c r="AA30" s="20">
        <f ca="1" t="shared" ref="AA30:AA43" si="40">IF(Z$14=0,"-",(Z30*100)/Z$14)</f>
        <v>0</v>
      </c>
    </row>
    <row r="31" s="3" customFormat="1" ht="12" spans="1:27">
      <c r="A31" s="38" t="s">
        <v>21</v>
      </c>
      <c r="B31" s="39"/>
      <c r="C31" s="20">
        <f ca="1" t="shared" ref="C31:C43" si="41">IF($B$14=0,"-",(B31*100)/$B$14)</f>
        <v>0</v>
      </c>
      <c r="D31" s="39"/>
      <c r="E31" s="20">
        <f ca="1" t="shared" si="29"/>
        <v>0</v>
      </c>
      <c r="F31" s="39"/>
      <c r="G31" s="20">
        <f ca="1" t="shared" si="30"/>
        <v>0</v>
      </c>
      <c r="H31" s="39"/>
      <c r="I31" s="20">
        <f ca="1" t="shared" si="31"/>
        <v>0</v>
      </c>
      <c r="J31" s="39"/>
      <c r="K31" s="20">
        <f ca="1" t="shared" si="32"/>
        <v>0</v>
      </c>
      <c r="L31" s="39"/>
      <c r="M31" s="20">
        <f ca="1" t="shared" si="33"/>
        <v>0</v>
      </c>
      <c r="N31" s="39"/>
      <c r="O31" s="20">
        <f ca="1" t="shared" si="34"/>
        <v>0</v>
      </c>
      <c r="P31" s="39"/>
      <c r="Q31" s="20">
        <f ca="1" t="shared" si="35"/>
        <v>0</v>
      </c>
      <c r="R31" s="39"/>
      <c r="S31" s="20">
        <f ca="1" t="shared" si="36"/>
        <v>0</v>
      </c>
      <c r="T31" s="39"/>
      <c r="U31" s="20">
        <f ca="1" t="shared" si="37"/>
        <v>0</v>
      </c>
      <c r="V31" s="39"/>
      <c r="W31" s="20">
        <f ca="1" t="shared" si="38"/>
        <v>0</v>
      </c>
      <c r="X31" s="39"/>
      <c r="Y31" s="20">
        <f ca="1" t="shared" si="39"/>
        <v>0</v>
      </c>
      <c r="Z31" s="39"/>
      <c r="AA31" s="20">
        <f ca="1" t="shared" si="40"/>
        <v>0</v>
      </c>
    </row>
    <row r="32" s="3" customFormat="1" ht="12" spans="1:27">
      <c r="A32" s="38" t="s">
        <v>22</v>
      </c>
      <c r="B32" s="39"/>
      <c r="C32" s="20">
        <f ca="1" t="shared" si="41"/>
        <v>0</v>
      </c>
      <c r="D32" s="39"/>
      <c r="E32" s="20">
        <f ca="1" t="shared" si="29"/>
        <v>0</v>
      </c>
      <c r="F32" s="39"/>
      <c r="G32" s="20">
        <f ca="1" t="shared" si="30"/>
        <v>0</v>
      </c>
      <c r="H32" s="39"/>
      <c r="I32" s="20">
        <f ca="1" t="shared" si="31"/>
        <v>0</v>
      </c>
      <c r="J32" s="39"/>
      <c r="K32" s="20">
        <f ca="1" t="shared" si="32"/>
        <v>0</v>
      </c>
      <c r="L32" s="39"/>
      <c r="M32" s="20">
        <f ca="1" t="shared" si="33"/>
        <v>0</v>
      </c>
      <c r="N32" s="39"/>
      <c r="O32" s="20">
        <f ca="1" t="shared" si="34"/>
        <v>0</v>
      </c>
      <c r="P32" s="39"/>
      <c r="Q32" s="20">
        <f ca="1" t="shared" si="35"/>
        <v>0</v>
      </c>
      <c r="R32" s="39"/>
      <c r="S32" s="20">
        <f ca="1" t="shared" si="36"/>
        <v>0</v>
      </c>
      <c r="T32" s="39"/>
      <c r="U32" s="20">
        <f ca="1" t="shared" si="37"/>
        <v>0</v>
      </c>
      <c r="V32" s="39"/>
      <c r="W32" s="20">
        <f ca="1" t="shared" si="38"/>
        <v>0</v>
      </c>
      <c r="X32" s="39"/>
      <c r="Y32" s="20">
        <f ca="1" t="shared" si="39"/>
        <v>0</v>
      </c>
      <c r="Z32" s="39"/>
      <c r="AA32" s="20">
        <f ca="1" t="shared" si="40"/>
        <v>0</v>
      </c>
    </row>
    <row r="33" s="3" customFormat="1" ht="12" spans="1:27">
      <c r="A33" s="38" t="s">
        <v>23</v>
      </c>
      <c r="B33" s="39"/>
      <c r="C33" s="20">
        <f ca="1" t="shared" si="41"/>
        <v>0</v>
      </c>
      <c r="D33" s="39"/>
      <c r="E33" s="20">
        <f ca="1" t="shared" si="29"/>
        <v>0</v>
      </c>
      <c r="F33" s="39"/>
      <c r="G33" s="20">
        <f ca="1" t="shared" si="30"/>
        <v>0</v>
      </c>
      <c r="H33" s="39"/>
      <c r="I33" s="20">
        <f ca="1" t="shared" si="31"/>
        <v>0</v>
      </c>
      <c r="J33" s="39"/>
      <c r="K33" s="20">
        <f ca="1" t="shared" si="32"/>
        <v>0</v>
      </c>
      <c r="L33" s="39"/>
      <c r="M33" s="20">
        <f ca="1" t="shared" si="33"/>
        <v>0</v>
      </c>
      <c r="N33" s="39"/>
      <c r="O33" s="20">
        <f ca="1" t="shared" si="34"/>
        <v>0</v>
      </c>
      <c r="P33" s="39"/>
      <c r="Q33" s="20">
        <f ca="1" t="shared" si="35"/>
        <v>0</v>
      </c>
      <c r="R33" s="39"/>
      <c r="S33" s="20">
        <f ca="1" t="shared" si="36"/>
        <v>0</v>
      </c>
      <c r="T33" s="39"/>
      <c r="U33" s="20">
        <f ca="1" t="shared" si="37"/>
        <v>0</v>
      </c>
      <c r="V33" s="39"/>
      <c r="W33" s="20">
        <f ca="1" t="shared" si="38"/>
        <v>0</v>
      </c>
      <c r="X33" s="39"/>
      <c r="Y33" s="20">
        <f ca="1" t="shared" si="39"/>
        <v>0</v>
      </c>
      <c r="Z33" s="39"/>
      <c r="AA33" s="20">
        <f ca="1" t="shared" si="40"/>
        <v>0</v>
      </c>
    </row>
    <row r="34" s="3" customFormat="1" ht="12" spans="1:27">
      <c r="A34" s="38" t="s">
        <v>24</v>
      </c>
      <c r="B34" s="39">
        <v>600000</v>
      </c>
      <c r="C34" s="20">
        <f ca="1" t="shared" si="41"/>
        <v>34.3131648175683</v>
      </c>
      <c r="D34" s="39">
        <v>600000</v>
      </c>
      <c r="E34" s="20">
        <f ca="1" t="shared" si="29"/>
        <v>32.110425612988</v>
      </c>
      <c r="F34" s="39">
        <v>600000</v>
      </c>
      <c r="G34" s="20">
        <f ca="1" t="shared" si="30"/>
        <v>32.3242771483523</v>
      </c>
      <c r="H34" s="39">
        <v>600000</v>
      </c>
      <c r="I34" s="20">
        <f ca="1" t="shared" si="31"/>
        <v>36.4682671373504</v>
      </c>
      <c r="J34" s="39">
        <v>600000</v>
      </c>
      <c r="K34" s="20">
        <f ca="1" t="shared" si="32"/>
        <v>35.8568165601122</v>
      </c>
      <c r="L34" s="39">
        <v>600000</v>
      </c>
      <c r="M34" s="20">
        <f ca="1" t="shared" si="33"/>
        <v>33.7799607139057</v>
      </c>
      <c r="N34" s="39">
        <v>600000</v>
      </c>
      <c r="O34" s="20">
        <f ca="1" t="shared" si="34"/>
        <v>29.5906284506988</v>
      </c>
      <c r="P34" s="39">
        <v>600000</v>
      </c>
      <c r="Q34" s="20">
        <f ca="1" t="shared" si="35"/>
        <v>30.9187825420186</v>
      </c>
      <c r="R34" s="39">
        <v>600000</v>
      </c>
      <c r="S34" s="20">
        <f ca="1" t="shared" si="36"/>
        <v>28.1085740520383</v>
      </c>
      <c r="T34" s="39">
        <v>600000</v>
      </c>
      <c r="U34" s="20">
        <f ca="1" t="shared" si="37"/>
        <v>31.2793895931386</v>
      </c>
      <c r="V34" s="39">
        <v>600000</v>
      </c>
      <c r="W34" s="20">
        <f ca="1" t="shared" si="38"/>
        <v>35.0012804635103</v>
      </c>
      <c r="X34" s="39">
        <v>600000</v>
      </c>
      <c r="Y34" s="20">
        <f ca="1" t="shared" si="39"/>
        <v>30.851898034477</v>
      </c>
      <c r="Z34" s="39">
        <f ca="1">B34+D34+F34+H34+J34+L34+N34+P34+R34+T34+V34+X34</f>
        <v>7200000</v>
      </c>
      <c r="AA34" s="20">
        <f ca="1" t="shared" si="40"/>
        <v>32.362252991733</v>
      </c>
    </row>
    <row r="35" s="3" customFormat="1" ht="12" spans="1:27">
      <c r="A35" s="38" t="s">
        <v>25</v>
      </c>
      <c r="B35" s="39"/>
      <c r="C35" s="20">
        <f ca="1" t="shared" si="41"/>
        <v>0</v>
      </c>
      <c r="D35" s="39"/>
      <c r="E35" s="20">
        <f ca="1" t="shared" si="29"/>
        <v>0</v>
      </c>
      <c r="F35" s="39"/>
      <c r="G35" s="20">
        <f ca="1" t="shared" si="30"/>
        <v>0</v>
      </c>
      <c r="H35" s="39"/>
      <c r="I35" s="20">
        <f ca="1" t="shared" si="31"/>
        <v>0</v>
      </c>
      <c r="J35" s="39"/>
      <c r="K35" s="20">
        <f ca="1" t="shared" si="32"/>
        <v>0</v>
      </c>
      <c r="L35" s="39"/>
      <c r="M35" s="20">
        <f ca="1" t="shared" si="33"/>
        <v>0</v>
      </c>
      <c r="N35" s="39"/>
      <c r="O35" s="20">
        <f ca="1" t="shared" si="34"/>
        <v>0</v>
      </c>
      <c r="P35" s="39"/>
      <c r="Q35" s="20">
        <f ca="1" t="shared" si="35"/>
        <v>0</v>
      </c>
      <c r="R35" s="39"/>
      <c r="S35" s="20">
        <f ca="1" t="shared" si="36"/>
        <v>0</v>
      </c>
      <c r="T35" s="39"/>
      <c r="U35" s="20">
        <f ca="1" t="shared" si="37"/>
        <v>0</v>
      </c>
      <c r="V35" s="39"/>
      <c r="W35" s="20">
        <f ca="1" t="shared" si="38"/>
        <v>0</v>
      </c>
      <c r="X35" s="39"/>
      <c r="Y35" s="20">
        <f ca="1" t="shared" si="39"/>
        <v>0</v>
      </c>
      <c r="Z35" s="39"/>
      <c r="AA35" s="20">
        <f ca="1" t="shared" si="40"/>
        <v>0</v>
      </c>
    </row>
    <row r="36" s="3" customFormat="1" ht="12" spans="1:27">
      <c r="A36" s="38" t="s">
        <v>26</v>
      </c>
      <c r="B36" s="39"/>
      <c r="C36" s="20">
        <f ca="1" t="shared" si="41"/>
        <v>0</v>
      </c>
      <c r="D36" s="39"/>
      <c r="E36" s="20">
        <f ca="1" t="shared" si="29"/>
        <v>0</v>
      </c>
      <c r="F36" s="39"/>
      <c r="G36" s="20">
        <f ca="1" t="shared" si="30"/>
        <v>0</v>
      </c>
      <c r="H36" s="39"/>
      <c r="I36" s="20">
        <f ca="1" t="shared" si="31"/>
        <v>0</v>
      </c>
      <c r="J36" s="39"/>
      <c r="K36" s="20">
        <f ca="1" t="shared" si="32"/>
        <v>0</v>
      </c>
      <c r="L36" s="39"/>
      <c r="M36" s="20">
        <f ca="1" t="shared" si="33"/>
        <v>0</v>
      </c>
      <c r="N36" s="39"/>
      <c r="O36" s="20">
        <f ca="1" t="shared" si="34"/>
        <v>0</v>
      </c>
      <c r="P36" s="39"/>
      <c r="Q36" s="20">
        <f ca="1" t="shared" si="35"/>
        <v>0</v>
      </c>
      <c r="R36" s="39"/>
      <c r="S36" s="20">
        <f ca="1" t="shared" si="36"/>
        <v>0</v>
      </c>
      <c r="T36" s="39"/>
      <c r="U36" s="20">
        <f ca="1" t="shared" si="37"/>
        <v>0</v>
      </c>
      <c r="V36" s="39"/>
      <c r="W36" s="20">
        <f ca="1" t="shared" si="38"/>
        <v>0</v>
      </c>
      <c r="X36" s="39"/>
      <c r="Y36" s="20">
        <f ca="1" t="shared" si="39"/>
        <v>0</v>
      </c>
      <c r="Z36" s="39"/>
      <c r="AA36" s="20">
        <f ca="1" t="shared" si="40"/>
        <v>0</v>
      </c>
    </row>
    <row r="37" s="3" customFormat="1" ht="12" spans="1:27">
      <c r="A37" s="38" t="s">
        <v>27</v>
      </c>
      <c r="B37" s="39">
        <v>1000000</v>
      </c>
      <c r="C37" s="20">
        <f ca="1" t="shared" si="41"/>
        <v>57.1886080292806</v>
      </c>
      <c r="D37" s="39">
        <v>1000000</v>
      </c>
      <c r="E37" s="20">
        <f ca="1" t="shared" si="29"/>
        <v>53.5173760216467</v>
      </c>
      <c r="F37" s="39">
        <v>1000000</v>
      </c>
      <c r="G37" s="20">
        <f ca="1" t="shared" si="30"/>
        <v>53.8737952472538</v>
      </c>
      <c r="H37" s="39">
        <v>1000000</v>
      </c>
      <c r="I37" s="20">
        <f ca="1" t="shared" si="31"/>
        <v>60.7804452289174</v>
      </c>
      <c r="J37" s="39">
        <v>1000000</v>
      </c>
      <c r="K37" s="20">
        <f ca="1" t="shared" si="32"/>
        <v>59.7613609335203</v>
      </c>
      <c r="L37" s="39">
        <v>1000000</v>
      </c>
      <c r="M37" s="20">
        <f ca="1" t="shared" si="33"/>
        <v>56.2999345231761</v>
      </c>
      <c r="N37" s="39">
        <v>1000000</v>
      </c>
      <c r="O37" s="20">
        <f ca="1" t="shared" si="34"/>
        <v>49.317714084498</v>
      </c>
      <c r="P37" s="39">
        <v>1000000</v>
      </c>
      <c r="Q37" s="20">
        <f ca="1" t="shared" si="35"/>
        <v>51.5313042366977</v>
      </c>
      <c r="R37" s="39">
        <v>1000000</v>
      </c>
      <c r="S37" s="20">
        <f ca="1" t="shared" si="36"/>
        <v>46.8476234200639</v>
      </c>
      <c r="T37" s="39">
        <v>1000000</v>
      </c>
      <c r="U37" s="20">
        <f ca="1" t="shared" si="37"/>
        <v>52.1323159885643</v>
      </c>
      <c r="V37" s="39">
        <v>1000000</v>
      </c>
      <c r="W37" s="20">
        <f ca="1" t="shared" si="38"/>
        <v>58.3354674391838</v>
      </c>
      <c r="X37" s="39">
        <v>1000000</v>
      </c>
      <c r="Y37" s="20">
        <f ca="1" t="shared" si="39"/>
        <v>51.4198300574617</v>
      </c>
      <c r="Z37" s="39">
        <f ca="1">B37+D37+F37+H37+J37+L37+N37+P37+R37+T37+V37+X37</f>
        <v>12000000</v>
      </c>
      <c r="AA37" s="20">
        <f ca="1" t="shared" si="40"/>
        <v>53.937088319555</v>
      </c>
    </row>
    <row r="38" s="3" customFormat="1" ht="12" spans="1:27">
      <c r="A38" s="38" t="s">
        <v>28</v>
      </c>
      <c r="B38" s="39"/>
      <c r="C38" s="20">
        <f ca="1" t="shared" si="41"/>
        <v>0</v>
      </c>
      <c r="D38" s="39"/>
      <c r="E38" s="20">
        <f ca="1" t="shared" si="29"/>
        <v>0</v>
      </c>
      <c r="F38" s="39"/>
      <c r="G38" s="20">
        <f ca="1" t="shared" si="30"/>
        <v>0</v>
      </c>
      <c r="H38" s="39"/>
      <c r="I38" s="20">
        <f ca="1" t="shared" si="31"/>
        <v>0</v>
      </c>
      <c r="J38" s="39"/>
      <c r="K38" s="20">
        <f ca="1" t="shared" si="32"/>
        <v>0</v>
      </c>
      <c r="L38" s="39"/>
      <c r="M38" s="20">
        <f ca="1" t="shared" si="33"/>
        <v>0</v>
      </c>
      <c r="N38" s="39"/>
      <c r="O38" s="20">
        <f ca="1" t="shared" si="34"/>
        <v>0</v>
      </c>
      <c r="P38" s="39"/>
      <c r="Q38" s="20">
        <f ca="1" t="shared" si="35"/>
        <v>0</v>
      </c>
      <c r="R38" s="39"/>
      <c r="S38" s="20">
        <f ca="1" t="shared" si="36"/>
        <v>0</v>
      </c>
      <c r="T38" s="39"/>
      <c r="U38" s="20">
        <f ca="1" t="shared" si="37"/>
        <v>0</v>
      </c>
      <c r="V38" s="39"/>
      <c r="W38" s="20">
        <f ca="1" t="shared" si="38"/>
        <v>0</v>
      </c>
      <c r="X38" s="39"/>
      <c r="Y38" s="20">
        <f ca="1" t="shared" si="39"/>
        <v>0</v>
      </c>
      <c r="Z38" s="39"/>
      <c r="AA38" s="20">
        <f ca="1" t="shared" si="40"/>
        <v>0</v>
      </c>
    </row>
    <row r="39" s="3" customFormat="1" ht="12" spans="1:27">
      <c r="A39" s="38" t="s">
        <v>29</v>
      </c>
      <c r="B39" s="39"/>
      <c r="C39" s="20">
        <f ca="1" t="shared" si="41"/>
        <v>0</v>
      </c>
      <c r="D39" s="39"/>
      <c r="E39" s="20">
        <f ca="1" t="shared" si="29"/>
        <v>0</v>
      </c>
      <c r="F39" s="39"/>
      <c r="G39" s="20">
        <f ca="1" t="shared" si="30"/>
        <v>0</v>
      </c>
      <c r="H39" s="39"/>
      <c r="I39" s="20">
        <f ca="1" t="shared" si="31"/>
        <v>0</v>
      </c>
      <c r="J39" s="39"/>
      <c r="K39" s="20">
        <f ca="1" t="shared" si="32"/>
        <v>0</v>
      </c>
      <c r="L39" s="39"/>
      <c r="M39" s="20">
        <f ca="1" t="shared" si="33"/>
        <v>0</v>
      </c>
      <c r="N39" s="39"/>
      <c r="O39" s="20">
        <f ca="1" t="shared" si="34"/>
        <v>0</v>
      </c>
      <c r="P39" s="39"/>
      <c r="Q39" s="20">
        <f ca="1" t="shared" si="35"/>
        <v>0</v>
      </c>
      <c r="R39" s="39"/>
      <c r="S39" s="20">
        <f ca="1" t="shared" si="36"/>
        <v>0</v>
      </c>
      <c r="T39" s="39"/>
      <c r="U39" s="20">
        <f ca="1" t="shared" si="37"/>
        <v>0</v>
      </c>
      <c r="V39" s="39"/>
      <c r="W39" s="20">
        <f ca="1" t="shared" si="38"/>
        <v>0</v>
      </c>
      <c r="X39" s="39"/>
      <c r="Y39" s="20">
        <f ca="1" t="shared" si="39"/>
        <v>0</v>
      </c>
      <c r="Z39" s="39"/>
      <c r="AA39" s="20">
        <f ca="1" t="shared" si="40"/>
        <v>0</v>
      </c>
    </row>
    <row r="40" s="3" customFormat="1" ht="12" spans="1:27">
      <c r="A40" s="38" t="s">
        <v>30</v>
      </c>
      <c r="B40" s="39"/>
      <c r="C40" s="20">
        <f ca="1" t="shared" si="41"/>
        <v>0</v>
      </c>
      <c r="D40" s="39"/>
      <c r="E40" s="20">
        <f ca="1" t="shared" si="29"/>
        <v>0</v>
      </c>
      <c r="F40" s="39"/>
      <c r="G40" s="20">
        <f ca="1" t="shared" si="30"/>
        <v>0</v>
      </c>
      <c r="H40" s="39"/>
      <c r="I40" s="20">
        <f ca="1" t="shared" si="31"/>
        <v>0</v>
      </c>
      <c r="J40" s="39"/>
      <c r="K40" s="20">
        <f ca="1" t="shared" si="32"/>
        <v>0</v>
      </c>
      <c r="L40" s="39"/>
      <c r="M40" s="20">
        <f ca="1" t="shared" si="33"/>
        <v>0</v>
      </c>
      <c r="N40" s="39"/>
      <c r="O40" s="20">
        <f ca="1" t="shared" si="34"/>
        <v>0</v>
      </c>
      <c r="P40" s="39"/>
      <c r="Q40" s="20">
        <f ca="1" t="shared" si="35"/>
        <v>0</v>
      </c>
      <c r="R40" s="39"/>
      <c r="S40" s="20">
        <f ca="1" t="shared" si="36"/>
        <v>0</v>
      </c>
      <c r="T40" s="39"/>
      <c r="U40" s="20">
        <f ca="1" t="shared" si="37"/>
        <v>0</v>
      </c>
      <c r="V40" s="39"/>
      <c r="W40" s="20">
        <f ca="1" t="shared" si="38"/>
        <v>0</v>
      </c>
      <c r="X40" s="39"/>
      <c r="Y40" s="20">
        <f ca="1" t="shared" si="39"/>
        <v>0</v>
      </c>
      <c r="Z40" s="39"/>
      <c r="AA40" s="20">
        <f ca="1" t="shared" si="40"/>
        <v>0</v>
      </c>
    </row>
    <row r="41" s="3" customFormat="1" ht="12" spans="1:27">
      <c r="A41" s="38" t="s">
        <v>31</v>
      </c>
      <c r="B41" s="39"/>
      <c r="C41" s="20">
        <f ca="1" t="shared" si="41"/>
        <v>0</v>
      </c>
      <c r="D41" s="39"/>
      <c r="E41" s="20">
        <f ca="1" t="shared" si="29"/>
        <v>0</v>
      </c>
      <c r="F41" s="39"/>
      <c r="G41" s="20">
        <f ca="1" t="shared" si="30"/>
        <v>0</v>
      </c>
      <c r="H41" s="39"/>
      <c r="I41" s="20">
        <f ca="1" t="shared" si="31"/>
        <v>0</v>
      </c>
      <c r="J41" s="39"/>
      <c r="K41" s="20">
        <f ca="1" t="shared" si="32"/>
        <v>0</v>
      </c>
      <c r="L41" s="39"/>
      <c r="M41" s="20">
        <f ca="1" t="shared" si="33"/>
        <v>0</v>
      </c>
      <c r="N41" s="39"/>
      <c r="O41" s="20">
        <f ca="1" t="shared" si="34"/>
        <v>0</v>
      </c>
      <c r="P41" s="39"/>
      <c r="Q41" s="20">
        <f ca="1" t="shared" si="35"/>
        <v>0</v>
      </c>
      <c r="R41" s="39"/>
      <c r="S41" s="20">
        <f ca="1" t="shared" si="36"/>
        <v>0</v>
      </c>
      <c r="T41" s="39"/>
      <c r="U41" s="20">
        <f ca="1" t="shared" si="37"/>
        <v>0</v>
      </c>
      <c r="V41" s="39"/>
      <c r="W41" s="20">
        <f ca="1" t="shared" si="38"/>
        <v>0</v>
      </c>
      <c r="X41" s="39"/>
      <c r="Y41" s="20">
        <f ca="1" t="shared" si="39"/>
        <v>0</v>
      </c>
      <c r="Z41" s="39"/>
      <c r="AA41" s="20">
        <f ca="1" t="shared" si="40"/>
        <v>0</v>
      </c>
    </row>
    <row r="42" s="3" customFormat="1" ht="12" spans="1:27">
      <c r="A42" s="38" t="s">
        <v>32</v>
      </c>
      <c r="B42" s="39"/>
      <c r="C42" s="20">
        <f ca="1" t="shared" si="41"/>
        <v>0</v>
      </c>
      <c r="D42" s="39"/>
      <c r="E42" s="20">
        <f ca="1" t="shared" si="29"/>
        <v>0</v>
      </c>
      <c r="F42" s="39"/>
      <c r="G42" s="20">
        <f ca="1" t="shared" si="30"/>
        <v>0</v>
      </c>
      <c r="H42" s="39"/>
      <c r="I42" s="20">
        <f ca="1" t="shared" si="31"/>
        <v>0</v>
      </c>
      <c r="J42" s="39"/>
      <c r="K42" s="20">
        <f ca="1" t="shared" si="32"/>
        <v>0</v>
      </c>
      <c r="L42" s="39"/>
      <c r="M42" s="20">
        <f ca="1" t="shared" si="33"/>
        <v>0</v>
      </c>
      <c r="N42" s="39"/>
      <c r="O42" s="20">
        <f ca="1" t="shared" si="34"/>
        <v>0</v>
      </c>
      <c r="P42" s="39"/>
      <c r="Q42" s="20">
        <f ca="1" t="shared" si="35"/>
        <v>0</v>
      </c>
      <c r="R42" s="39"/>
      <c r="S42" s="20">
        <f ca="1" t="shared" si="36"/>
        <v>0</v>
      </c>
      <c r="T42" s="39"/>
      <c r="U42" s="20">
        <f ca="1" t="shared" si="37"/>
        <v>0</v>
      </c>
      <c r="V42" s="39"/>
      <c r="W42" s="20">
        <f ca="1" t="shared" si="38"/>
        <v>0</v>
      </c>
      <c r="X42" s="39"/>
      <c r="Y42" s="20">
        <f ca="1" t="shared" si="39"/>
        <v>0</v>
      </c>
      <c r="Z42" s="39"/>
      <c r="AA42" s="20">
        <f ca="1" t="shared" si="40"/>
        <v>0</v>
      </c>
    </row>
    <row r="43" s="3" customFormat="1" ht="12" spans="1:27">
      <c r="A43" s="22" t="s">
        <v>33</v>
      </c>
      <c r="B43" s="40">
        <f ca="1">SUM(B29:B42)</f>
        <v>1640000</v>
      </c>
      <c r="C43" s="20">
        <f ca="1" t="shared" si="41"/>
        <v>93.7893171680201</v>
      </c>
      <c r="D43" s="40">
        <f ca="1">SUM(D29:D42)</f>
        <v>1640000</v>
      </c>
      <c r="E43" s="20">
        <f ca="1" t="shared" si="29"/>
        <v>87.7684966755006</v>
      </c>
      <c r="F43" s="40">
        <f ca="1">SUM(F29:F42)</f>
        <v>1640000</v>
      </c>
      <c r="G43" s="20">
        <f ca="1" t="shared" si="30"/>
        <v>88.3530242054962</v>
      </c>
      <c r="H43" s="40">
        <f ca="1">SUM(H29:H42)</f>
        <v>1640000</v>
      </c>
      <c r="I43" s="20">
        <f ca="1" t="shared" si="31"/>
        <v>99.6799301754245</v>
      </c>
      <c r="J43" s="40">
        <f ca="1">SUM(J29:J42)</f>
        <v>1640000</v>
      </c>
      <c r="K43" s="20">
        <f ca="1" t="shared" si="32"/>
        <v>98.0086319309732</v>
      </c>
      <c r="L43" s="40">
        <f ca="1">SUM(L29:L42)</f>
        <v>1640000</v>
      </c>
      <c r="M43" s="20">
        <f ca="1" t="shared" si="33"/>
        <v>92.3318926180089</v>
      </c>
      <c r="N43" s="40">
        <f ca="1">SUM(N29:N42)</f>
        <v>1640000</v>
      </c>
      <c r="O43" s="20">
        <f ca="1" t="shared" si="34"/>
        <v>80.8810510985767</v>
      </c>
      <c r="P43" s="40">
        <f ca="1">SUM(P29:P42)</f>
        <v>1640000</v>
      </c>
      <c r="Q43" s="20">
        <f ca="1" t="shared" si="35"/>
        <v>84.5113389481842</v>
      </c>
      <c r="R43" s="40">
        <f ca="1">SUM(R29:R42)</f>
        <v>1640000</v>
      </c>
      <c r="S43" s="20">
        <f ca="1" t="shared" si="36"/>
        <v>76.8301024089048</v>
      </c>
      <c r="T43" s="40">
        <f ca="1">SUM(T29:T42)</f>
        <v>1640000</v>
      </c>
      <c r="U43" s="20">
        <f ca="1" t="shared" si="37"/>
        <v>85.4969982212454</v>
      </c>
      <c r="V43" s="40">
        <f ca="1">SUM(V29:V42)</f>
        <v>1640000</v>
      </c>
      <c r="W43" s="20">
        <f ca="1" t="shared" si="38"/>
        <v>95.6701666002615</v>
      </c>
      <c r="X43" s="40">
        <f ca="1">SUM(X29:X42)</f>
        <v>1640000</v>
      </c>
      <c r="Y43" s="20">
        <f ca="1" t="shared" si="39"/>
        <v>84.3285212942371</v>
      </c>
      <c r="Z43" s="40">
        <f ca="1">SUM(Z29:Z42)</f>
        <v>19680000</v>
      </c>
      <c r="AA43" s="20">
        <f ca="1" t="shared" si="40"/>
        <v>88.4568248440701</v>
      </c>
    </row>
    <row r="44" s="3" customFormat="1" ht="8.25" customHeight="1" spans="1:27">
      <c r="A44" s="25"/>
      <c r="B44" s="16"/>
      <c r="C44" s="28"/>
      <c r="D44" s="16"/>
      <c r="E44" s="28"/>
      <c r="F44" s="16"/>
      <c r="G44" s="28"/>
      <c r="H44" s="16"/>
      <c r="I44" s="28"/>
      <c r="J44" s="16"/>
      <c r="K44" s="28"/>
      <c r="L44" s="16"/>
      <c r="M44" s="28"/>
      <c r="N44" s="16"/>
      <c r="O44" s="28"/>
      <c r="P44" s="16"/>
      <c r="Q44" s="28"/>
      <c r="R44" s="16"/>
      <c r="S44" s="28"/>
      <c r="T44" s="16"/>
      <c r="U44" s="28"/>
      <c r="V44" s="16"/>
      <c r="W44" s="28"/>
      <c r="X44" s="16"/>
      <c r="Y44" s="28"/>
      <c r="Z44" s="16"/>
      <c r="AA44" s="51"/>
    </row>
    <row r="45" s="3" customFormat="1" ht="12" spans="1:27">
      <c r="A45" s="41" t="s">
        <v>34</v>
      </c>
      <c r="B45" s="42">
        <f ca="1">B26-B43</f>
        <v>99059</v>
      </c>
      <c r="C45" s="20">
        <f ca="1">IF(B14=0,"-",(B45*100)/B14)</f>
        <v>5.6650463227725</v>
      </c>
      <c r="D45" s="42">
        <f ca="1">D26-D43</f>
        <v>219494</v>
      </c>
      <c r="E45" s="20">
        <f ca="1">IF(D14=0,"-",(D45*100)/D14)</f>
        <v>11.7467429324953</v>
      </c>
      <c r="F45" s="42">
        <f ca="1">F26-F43</f>
        <v>206831</v>
      </c>
      <c r="G45" s="20">
        <f ca="1">IF(F14=0,"-",(F45*100)/F14)</f>
        <v>11.1427709447847</v>
      </c>
      <c r="H45" s="42">
        <f ca="1">H26-H43</f>
        <v>-1202</v>
      </c>
      <c r="I45" s="20">
        <f ca="1">IF(H14=0,"-",(H45*100)/H14)</f>
        <v>-0.0730580951651587</v>
      </c>
      <c r="J45" s="42">
        <f ca="1">J26-J43</f>
        <v>26406</v>
      </c>
      <c r="K45" s="20">
        <f ca="1">IF(J14=0,"-",(J45*100)/J14)</f>
        <v>1.57805849681054</v>
      </c>
      <c r="L45" s="42">
        <f ca="1">L26-L43</f>
        <v>127283</v>
      </c>
      <c r="M45" s="20">
        <f ca="1">IF(L14=0,"-",(L45*100)/L14)</f>
        <v>7.16602456591343</v>
      </c>
      <c r="N45" s="42">
        <f ca="1">N26-N43</f>
        <v>377393</v>
      </c>
      <c r="O45" s="20">
        <f ca="1">IF(N14=0,"-",(N45*100)/N14)</f>
        <v>18.612160071491</v>
      </c>
      <c r="P45" s="42">
        <f ca="1">P26-P43</f>
        <v>291510</v>
      </c>
      <c r="Q45" s="20">
        <f ca="1">IF(P14=0,"-",(P45*100)/P14)</f>
        <v>15.0218904980397</v>
      </c>
      <c r="R45" s="42">
        <f ca="1">R26-R43</f>
        <v>482904</v>
      </c>
      <c r="S45" s="20">
        <f ca="1">IF(R14=0,"-",(R45*100)/R14)</f>
        <v>22.6229047400425</v>
      </c>
      <c r="T45" s="42">
        <f ca="1">T26-T43</f>
        <v>269208</v>
      </c>
      <c r="U45" s="20">
        <f ca="1">IF(T14=0,"-",(T45*100)/T14)</f>
        <v>14.0344365226494</v>
      </c>
      <c r="V45" s="42">
        <f ca="1">V26-V43</f>
        <v>67307</v>
      </c>
      <c r="W45" s="20">
        <f ca="1">IF(V14=0,"-",(V45*100)/V14)</f>
        <v>3.92638530692914</v>
      </c>
      <c r="X45" s="42">
        <f ca="1">X26-X43</f>
        <v>295199</v>
      </c>
      <c r="Y45" s="20">
        <f ca="1">IF(X14=0,"-",(X45*100)/X14)</f>
        <v>15.1790824131326</v>
      </c>
      <c r="Z45" s="42">
        <f ca="1">Z26-Z43</f>
        <v>2461392</v>
      </c>
      <c r="AA45" s="20">
        <f ca="1">IF(Z14=0,"-",(Z45*100)/Z14)</f>
        <v>11.0633598077538</v>
      </c>
    </row>
    <row r="46" s="4" customFormat="1" ht="11.25" spans="1:27">
      <c r="A46" s="43"/>
      <c r="C46" s="44"/>
      <c r="E46" s="44"/>
      <c r="G46" s="44"/>
      <c r="I46" s="44"/>
      <c r="K46" s="44"/>
      <c r="M46" s="44"/>
      <c r="O46" s="44"/>
      <c r="Q46" s="44"/>
      <c r="S46" s="44"/>
      <c r="U46" s="44"/>
      <c r="W46" s="44"/>
      <c r="Y46" s="44"/>
      <c r="AA46" s="44"/>
    </row>
  </sheetData>
  <sheetProtection selectLockedCells="1"/>
  <mergeCells count="2">
    <mergeCell ref="A2:D2"/>
    <mergeCell ref="B4:C4"/>
  </mergeCells>
  <printOptions horizontalCentered="1"/>
  <pageMargins left="0" right="0" top="0.31496062992126" bottom="0.236220472440945" header="0" footer="0"/>
  <pageSetup paperSize="9" scale="73" fitToHeight="0" orientation="landscape" horizontalDpi="600" verticalDpi="600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收支表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十二LIN</cp:lastModifiedBy>
  <dcterms:created xsi:type="dcterms:W3CDTF">2020-06-03T04:00:56Z</dcterms:created>
  <dcterms:modified xsi:type="dcterms:W3CDTF">2020-06-03T04:01:34Z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