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640" windowHeight="11580" tabRatio="469"/>
  </bookViews>
  <sheets>
    <sheet name="项目投资可行性分析" sheetId="4" r:id="rId1"/>
  </sheets>
  <calcPr calcId="144525"/>
</workbook>
</file>

<file path=xl/sharedStrings.xml><?xml version="1.0" encoding="utf-8"?>
<sst xmlns="http://schemas.openxmlformats.org/spreadsheetml/2006/main" count="23" uniqueCount="21">
  <si>
    <t>项目投资可行性分析</t>
  </si>
  <si>
    <t>公司名称</t>
  </si>
  <si>
    <t>XX有限公司</t>
  </si>
  <si>
    <t>单位：元</t>
  </si>
  <si>
    <t>投资新厂房资金</t>
  </si>
  <si>
    <t>年利率</t>
  </si>
  <si>
    <t>日期</t>
  </si>
  <si>
    <t>现金流量</t>
  </si>
  <si>
    <t>可行性分析</t>
  </si>
  <si>
    <t>净现值</t>
  </si>
  <si>
    <t>是否值得投资</t>
  </si>
  <si>
    <t>内部收益率</t>
  </si>
  <si>
    <t>追加投资新设备可行性分析</t>
  </si>
  <si>
    <t>投资金额</t>
  </si>
  <si>
    <t>时间</t>
  </si>
  <si>
    <t>增加收入</t>
  </si>
  <si>
    <t>修正内部收益率</t>
  </si>
  <si>
    <t>/</t>
  </si>
  <si>
    <t>贷款年利率</t>
  </si>
  <si>
    <t>再投资收益率</t>
  </si>
  <si>
    <t>盈利周期(个月）: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</si>
</sst>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&quot;￥&quot;#,##0.00_);[Red]\(&quot;￥&quot;#,##0.00\)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14"/>
      <color indexed="9"/>
      <name val="宋体"/>
      <charset val="134"/>
    </font>
    <font>
      <b/>
      <sz val="10"/>
      <color indexed="9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theme="1"/>
      <name val="Arial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1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0" fillId="18" borderId="19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14" applyNumberFormat="0" applyFill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12" borderId="16" applyNumberFormat="0" applyAlignment="0" applyProtection="0">
      <alignment vertical="center"/>
    </xf>
    <xf numFmtId="0" fontId="24" fillId="12" borderId="17" applyNumberFormat="0" applyAlignment="0" applyProtection="0">
      <alignment vertical="center"/>
    </xf>
    <xf numFmtId="0" fontId="25" fillId="26" borderId="21" applyNumberFormat="0" applyAlignment="0" applyProtection="0">
      <alignment vertical="center"/>
    </xf>
    <xf numFmtId="42" fontId="20" fillId="0" borderId="0" applyFont="0" applyFill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</cellStyleXfs>
  <cellXfs count="42">
    <xf numFmtId="0" fontId="0" fillId="0" borderId="0" xfId="51" applyAlignment="1">
      <alignment vertical="center"/>
    </xf>
    <xf numFmtId="0" fontId="0" fillId="0" borderId="0" xfId="51" applyAlignment="1">
      <alignment horizontal="center"/>
    </xf>
    <xf numFmtId="0" fontId="1" fillId="0" borderId="0" xfId="51" applyFont="1" applyAlignment="1"/>
    <xf numFmtId="0" fontId="0" fillId="0" borderId="0" xfId="51" applyAlignment="1"/>
    <xf numFmtId="0" fontId="2" fillId="0" borderId="0" xfId="51" applyFont="1" applyAlignment="1">
      <alignment horizontal="center" vertical="center"/>
    </xf>
    <xf numFmtId="0" fontId="1" fillId="0" borderId="0" xfId="51" applyFont="1" applyAlignment="1">
      <alignment horizontal="left" vertical="center"/>
    </xf>
    <xf numFmtId="0" fontId="3" fillId="0" borderId="0" xfId="51" applyFont="1" applyBorder="1" applyAlignment="1">
      <alignment horizontal="center" vertical="center"/>
    </xf>
    <xf numFmtId="0" fontId="4" fillId="2" borderId="1" xfId="51" applyFont="1" applyFill="1" applyBorder="1" applyAlignment="1">
      <alignment horizontal="center" vertical="center"/>
    </xf>
    <xf numFmtId="0" fontId="4" fillId="2" borderId="2" xfId="51" applyFont="1" applyFill="1" applyBorder="1" applyAlignment="1">
      <alignment horizontal="center" vertical="center"/>
    </xf>
    <xf numFmtId="0" fontId="4" fillId="2" borderId="3" xfId="51" applyFont="1" applyFill="1" applyBorder="1" applyAlignment="1">
      <alignment horizontal="center" vertical="center"/>
    </xf>
    <xf numFmtId="176" fontId="1" fillId="0" borderId="4" xfId="51" applyNumberFormat="1" applyFont="1" applyBorder="1" applyAlignment="1">
      <alignment horizontal="center" vertical="center"/>
    </xf>
    <xf numFmtId="10" fontId="1" fillId="0" borderId="5" xfId="51" applyNumberFormat="1" applyFont="1" applyBorder="1" applyAlignment="1">
      <alignment horizontal="center" vertical="center"/>
    </xf>
    <xf numFmtId="14" fontId="1" fillId="0" borderId="5" xfId="51" applyNumberFormat="1" applyFont="1" applyBorder="1" applyAlignment="1">
      <alignment horizontal="center" vertical="center"/>
    </xf>
    <xf numFmtId="176" fontId="1" fillId="0" borderId="6" xfId="51" applyNumberFormat="1" applyFont="1" applyBorder="1" applyAlignment="1">
      <alignment horizontal="center" vertical="center"/>
    </xf>
    <xf numFmtId="0" fontId="1" fillId="0" borderId="4" xfId="51" applyFont="1" applyBorder="1" applyAlignment="1">
      <alignment horizontal="center" vertical="center"/>
    </xf>
    <xf numFmtId="0" fontId="1" fillId="0" borderId="5" xfId="51" applyFont="1" applyBorder="1" applyAlignment="1">
      <alignment horizontal="center" vertical="center"/>
    </xf>
    <xf numFmtId="0" fontId="1" fillId="0" borderId="7" xfId="51" applyFont="1" applyBorder="1" applyAlignment="1">
      <alignment horizontal="center" vertical="center"/>
    </xf>
    <xf numFmtId="0" fontId="1" fillId="0" borderId="8" xfId="51" applyFont="1" applyBorder="1" applyAlignment="1">
      <alignment horizontal="center" vertical="center"/>
    </xf>
    <xf numFmtId="14" fontId="1" fillId="0" borderId="8" xfId="51" applyNumberFormat="1" applyFont="1" applyBorder="1" applyAlignment="1">
      <alignment horizontal="center" vertical="center"/>
    </xf>
    <xf numFmtId="176" fontId="1" fillId="0" borderId="9" xfId="51" applyNumberFormat="1" applyFont="1" applyBorder="1" applyAlignment="1">
      <alignment horizontal="center" vertical="center"/>
    </xf>
    <xf numFmtId="0" fontId="0" fillId="0" borderId="0" xfId="51" applyBorder="1" applyAlignment="1">
      <alignment horizontal="center" vertical="center"/>
    </xf>
    <xf numFmtId="14" fontId="0" fillId="0" borderId="0" xfId="51" applyNumberFormat="1" applyBorder="1" applyAlignment="1">
      <alignment horizontal="center" vertical="center"/>
    </xf>
    <xf numFmtId="0" fontId="5" fillId="2" borderId="1" xfId="51" applyFont="1" applyFill="1" applyBorder="1" applyAlignment="1">
      <alignment horizontal="center" vertical="center"/>
    </xf>
    <xf numFmtId="176" fontId="1" fillId="0" borderId="2" xfId="51" applyNumberFormat="1" applyFont="1" applyBorder="1" applyAlignment="1">
      <alignment horizontal="center" vertical="center"/>
    </xf>
    <xf numFmtId="0" fontId="5" fillId="2" borderId="2" xfId="51" applyFont="1" applyFill="1" applyBorder="1" applyAlignment="1">
      <alignment horizontal="center" vertical="center"/>
    </xf>
    <xf numFmtId="0" fontId="1" fillId="0" borderId="3" xfId="51" applyFont="1" applyBorder="1" applyAlignment="1">
      <alignment horizontal="center" vertical="center"/>
    </xf>
    <xf numFmtId="0" fontId="5" fillId="2" borderId="7" xfId="51" applyFont="1" applyFill="1" applyBorder="1" applyAlignment="1">
      <alignment horizontal="center" vertical="center"/>
    </xf>
    <xf numFmtId="10" fontId="1" fillId="0" borderId="8" xfId="51" applyNumberFormat="1" applyFont="1" applyBorder="1" applyAlignment="1">
      <alignment horizontal="center" vertical="center"/>
    </xf>
    <xf numFmtId="0" fontId="5" fillId="2" borderId="8" xfId="51" applyFont="1" applyFill="1" applyBorder="1" applyAlignment="1">
      <alignment horizontal="center" vertical="center"/>
    </xf>
    <xf numFmtId="0" fontId="1" fillId="0" borderId="9" xfId="51" applyFont="1" applyBorder="1" applyAlignment="1">
      <alignment horizontal="center" vertical="center"/>
    </xf>
    <xf numFmtId="0" fontId="0" fillId="0" borderId="0" xfId="51" applyAlignment="1">
      <alignment horizontal="center" vertical="center"/>
    </xf>
    <xf numFmtId="0" fontId="3" fillId="0" borderId="0" xfId="51" applyFont="1" applyAlignment="1">
      <alignment horizontal="center" vertical="center"/>
    </xf>
    <xf numFmtId="0" fontId="1" fillId="3" borderId="10" xfId="51" applyFont="1" applyFill="1" applyBorder="1" applyAlignment="1">
      <alignment horizontal="center" vertical="center"/>
    </xf>
    <xf numFmtId="0" fontId="5" fillId="2" borderId="10" xfId="51" applyFont="1" applyFill="1" applyBorder="1" applyAlignment="1">
      <alignment horizontal="center" vertical="center"/>
    </xf>
    <xf numFmtId="0" fontId="5" fillId="2" borderId="11" xfId="51" applyFont="1" applyFill="1" applyBorder="1" applyAlignment="1">
      <alignment horizontal="center" vertical="center"/>
    </xf>
    <xf numFmtId="176" fontId="1" fillId="4" borderId="4" xfId="51" applyNumberFormat="1" applyFont="1" applyFill="1" applyBorder="1" applyAlignment="1">
      <alignment horizontal="center" vertical="center"/>
    </xf>
    <xf numFmtId="0" fontId="1" fillId="0" borderId="6" xfId="51" applyFont="1" applyBorder="1" applyAlignment="1">
      <alignment horizontal="center" vertical="center"/>
    </xf>
    <xf numFmtId="0" fontId="1" fillId="3" borderId="4" xfId="51" applyFont="1" applyFill="1" applyBorder="1" applyAlignment="1">
      <alignment horizontal="center" vertical="center"/>
    </xf>
    <xf numFmtId="9" fontId="1" fillId="0" borderId="6" xfId="51" applyNumberFormat="1" applyFont="1" applyBorder="1" applyAlignment="1">
      <alignment horizontal="center" vertical="center"/>
    </xf>
    <xf numFmtId="9" fontId="1" fillId="4" borderId="4" xfId="51" applyNumberFormat="1" applyFont="1" applyFill="1" applyBorder="1" applyAlignment="1">
      <alignment horizontal="center" vertical="center"/>
    </xf>
    <xf numFmtId="0" fontId="0" fillId="0" borderId="12" xfId="51" applyBorder="1" applyAlignment="1">
      <alignment horizontal="center" vertical="center"/>
    </xf>
    <xf numFmtId="0" fontId="1" fillId="4" borderId="13" xfId="51" applyNumberFormat="1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" xfId="53"/>
    <cellStyle name="Comma [0]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E26"/>
  <sheetViews>
    <sheetView showGridLines="0" tabSelected="1" zoomScale="90" zoomScaleNormal="90" workbookViewId="0">
      <selection activeCell="G24" sqref="G24"/>
    </sheetView>
  </sheetViews>
  <sheetFormatPr defaultColWidth="9" defaultRowHeight="13.5" outlineLevelCol="4"/>
  <cols>
    <col min="1" max="1" width="5.75" style="3" customWidth="1"/>
    <col min="2" max="2" width="21.125" style="3" customWidth="1"/>
    <col min="3" max="3" width="18.875" style="3" customWidth="1"/>
    <col min="4" max="4" width="23.875" style="3" customWidth="1"/>
    <col min="5" max="5" width="23.625" style="3" customWidth="1"/>
    <col min="6" max="6" width="11.875" style="3" customWidth="1"/>
    <col min="7" max="16384" width="9" style="3"/>
  </cols>
  <sheetData>
    <row r="1" ht="25.5" spans="2:5">
      <c r="B1" s="4" t="s">
        <v>0</v>
      </c>
      <c r="C1" s="4"/>
      <c r="D1" s="4"/>
      <c r="E1" s="4"/>
    </row>
    <row r="2" ht="20.25" customHeight="1" spans="2:5">
      <c r="B2" s="5" t="s">
        <v>1</v>
      </c>
      <c r="C2" s="5" t="s">
        <v>2</v>
      </c>
      <c r="D2" s="5"/>
      <c r="E2" s="5" t="s">
        <v>3</v>
      </c>
    </row>
    <row r="3" ht="18" customHeight="1" spans="2:5">
      <c r="B3" s="6" t="s">
        <v>4</v>
      </c>
      <c r="C3" s="6"/>
      <c r="D3" s="6"/>
      <c r="E3" s="6"/>
    </row>
    <row r="4" s="1" customFormat="1" ht="18" customHeight="1" spans="2:5">
      <c r="B4" s="7" t="s">
        <v>4</v>
      </c>
      <c r="C4" s="8" t="s">
        <v>5</v>
      </c>
      <c r="D4" s="8" t="s">
        <v>6</v>
      </c>
      <c r="E4" s="9" t="s">
        <v>7</v>
      </c>
    </row>
    <row r="5" s="2" customFormat="1" ht="18" customHeight="1" spans="2:5">
      <c r="B5" s="10">
        <v>3000000</v>
      </c>
      <c r="C5" s="11">
        <v>0.0725</v>
      </c>
      <c r="D5" s="12">
        <v>41091</v>
      </c>
      <c r="E5" s="13">
        <v>-3000000</v>
      </c>
    </row>
    <row r="6" s="2" customFormat="1" ht="18" customHeight="1" spans="2:5">
      <c r="B6" s="14"/>
      <c r="C6" s="15"/>
      <c r="D6" s="12">
        <v>41183</v>
      </c>
      <c r="E6" s="13">
        <v>250000</v>
      </c>
    </row>
    <row r="7" s="2" customFormat="1" ht="18" customHeight="1" spans="2:5">
      <c r="B7" s="14"/>
      <c r="C7" s="15"/>
      <c r="D7" s="12">
        <v>41244</v>
      </c>
      <c r="E7" s="13">
        <v>550000</v>
      </c>
    </row>
    <row r="8" s="2" customFormat="1" ht="18" customHeight="1" spans="2:5">
      <c r="B8" s="14"/>
      <c r="C8" s="15"/>
      <c r="D8" s="12">
        <v>41334</v>
      </c>
      <c r="E8" s="13">
        <v>630000</v>
      </c>
    </row>
    <row r="9" s="2" customFormat="1" ht="18" customHeight="1" spans="2:5">
      <c r="B9" s="14"/>
      <c r="C9" s="15"/>
      <c r="D9" s="12">
        <v>41426</v>
      </c>
      <c r="E9" s="13">
        <v>895000</v>
      </c>
    </row>
    <row r="10" s="2" customFormat="1" ht="18" customHeight="1" spans="2:5">
      <c r="B10" s="16"/>
      <c r="C10" s="17"/>
      <c r="D10" s="18">
        <v>41518</v>
      </c>
      <c r="E10" s="19">
        <v>900000</v>
      </c>
    </row>
    <row r="11" ht="18" customHeight="1" spans="2:5">
      <c r="B11" s="20"/>
      <c r="C11" s="20"/>
      <c r="D11" s="21"/>
      <c r="E11" s="20"/>
    </row>
    <row r="12" ht="18" customHeight="1" spans="2:5">
      <c r="B12" s="6" t="s">
        <v>8</v>
      </c>
      <c r="C12" s="6"/>
      <c r="D12" s="6"/>
      <c r="E12" s="6"/>
    </row>
    <row r="13" s="2" customFormat="1" ht="18" customHeight="1" spans="2:5">
      <c r="B13" s="22" t="s">
        <v>9</v>
      </c>
      <c r="C13" s="23">
        <f>XNPV(C5,E5:E10,D5:D10)</f>
        <v>49599.3716525434</v>
      </c>
      <c r="D13" s="24" t="s">
        <v>10</v>
      </c>
      <c r="E13" s="25" t="str">
        <f>IF(C13&gt;0,"值得投资","不值得投资")</f>
        <v>值得投资</v>
      </c>
    </row>
    <row r="14" s="2" customFormat="1" ht="18" customHeight="1" spans="2:5">
      <c r="B14" s="26" t="s">
        <v>11</v>
      </c>
      <c r="C14" s="27">
        <f>XIRR(E5:E10,D5:D10)</f>
        <v>0.0948593236618671</v>
      </c>
      <c r="D14" s="28" t="s">
        <v>10</v>
      </c>
      <c r="E14" s="29" t="str">
        <f>IF(C14&gt;C5,"值得投资","不值得投资")</f>
        <v>值得投资</v>
      </c>
    </row>
    <row r="15" ht="26.25" customHeight="1" spans="2:5">
      <c r="B15" s="30"/>
      <c r="C15" s="30"/>
      <c r="D15" s="30"/>
      <c r="E15" s="30"/>
    </row>
    <row r="16" ht="18" customHeight="1" spans="2:5">
      <c r="B16" s="31" t="s">
        <v>12</v>
      </c>
      <c r="C16" s="31"/>
      <c r="D16" s="31"/>
      <c r="E16" s="31"/>
    </row>
    <row r="17" ht="18" customHeight="1" spans="2:5">
      <c r="B17" s="32" t="s">
        <v>13</v>
      </c>
      <c r="C17" s="33" t="s">
        <v>14</v>
      </c>
      <c r="D17" s="33" t="s">
        <v>15</v>
      </c>
      <c r="E17" s="34" t="s">
        <v>16</v>
      </c>
    </row>
    <row r="18" ht="18" customHeight="1" spans="2:5">
      <c r="B18" s="35">
        <v>50000</v>
      </c>
      <c r="C18" s="12">
        <v>41365</v>
      </c>
      <c r="D18" s="15">
        <v>-50000</v>
      </c>
      <c r="E18" s="36" t="s">
        <v>17</v>
      </c>
    </row>
    <row r="19" ht="18" customHeight="1" spans="2:5">
      <c r="B19" s="37" t="s">
        <v>18</v>
      </c>
      <c r="C19" s="12">
        <v>41395</v>
      </c>
      <c r="D19" s="15">
        <v>980</v>
      </c>
      <c r="E19" s="38">
        <f>MIRR($D$18:D19,$B$20,$B$22)</f>
        <v>-0.9804</v>
      </c>
    </row>
    <row r="20" ht="18" customHeight="1" spans="2:5">
      <c r="B20" s="39">
        <v>0.08</v>
      </c>
      <c r="C20" s="12">
        <v>41426</v>
      </c>
      <c r="D20" s="15">
        <v>1620</v>
      </c>
      <c r="E20" s="38">
        <f>MIRR($D$18:D20,$B$20,$B$22)</f>
        <v>-0.765607167345074</v>
      </c>
    </row>
    <row r="21" ht="18" customHeight="1" spans="2:5">
      <c r="B21" s="37" t="s">
        <v>19</v>
      </c>
      <c r="C21" s="12">
        <v>41456</v>
      </c>
      <c r="D21" s="15">
        <v>2200</v>
      </c>
      <c r="E21" s="38">
        <f>MIRR($D$18:D21,$B$20,$B$22)</f>
        <v>-0.524986519311492</v>
      </c>
    </row>
    <row r="22" ht="18" customHeight="1" spans="2:5">
      <c r="B22" s="39">
        <v>0.15</v>
      </c>
      <c r="C22" s="12">
        <v>41487</v>
      </c>
      <c r="D22" s="15">
        <v>3480</v>
      </c>
      <c r="E22" s="38">
        <f>MIRR($D$18:D22,$B$20,$B$22)</f>
        <v>-0.337311400801305</v>
      </c>
    </row>
    <row r="23" ht="18" customHeight="1" spans="2:5">
      <c r="B23" s="40"/>
      <c r="C23" s="12">
        <v>41518</v>
      </c>
      <c r="D23" s="15">
        <v>4500</v>
      </c>
      <c r="E23" s="38">
        <f>MIRR($D$18:D23,$B$20,$B$22)</f>
        <v>-0.207915408253714</v>
      </c>
    </row>
    <row r="24" ht="18" customHeight="1" spans="2:5">
      <c r="B24" s="40"/>
      <c r="C24" s="12">
        <v>41548</v>
      </c>
      <c r="D24" s="15">
        <v>5780</v>
      </c>
      <c r="E24" s="38">
        <f>MIRR($D$18:D24,$B$20,$B$22)</f>
        <v>-0.116947127325788</v>
      </c>
    </row>
    <row r="25" ht="18" customHeight="1" spans="2:5">
      <c r="B25" s="37" t="s">
        <v>20</v>
      </c>
      <c r="C25" s="12">
        <v>41579</v>
      </c>
      <c r="D25" s="15">
        <v>6550</v>
      </c>
      <c r="E25" s="38">
        <f>MIRR($D$18:D25,$B$20,$B$22)</f>
        <v>-0.0543461550843599</v>
      </c>
    </row>
    <row r="26" ht="14.25" spans="2:5">
      <c r="B26" s="41">
        <f>MONTH(C26-C18)</f>
        <v>8</v>
      </c>
      <c r="C26" s="18">
        <v>41609</v>
      </c>
      <c r="D26" s="17">
        <v>7800</v>
      </c>
      <c r="E26" s="38">
        <f>MIRR($D$18:D26,$B$20,$B$22)</f>
        <v>-0.00853571487623261</v>
      </c>
    </row>
  </sheetData>
  <mergeCells count="4">
    <mergeCell ref="B1:E1"/>
    <mergeCell ref="B3:E3"/>
    <mergeCell ref="B12:E12"/>
    <mergeCell ref="B16:E16"/>
  </mergeCells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项目投资可行性分析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十二LIN</cp:lastModifiedBy>
  <dcterms:created xsi:type="dcterms:W3CDTF">2020-06-05T08:51:00Z</dcterms:created>
  <dcterms:modified xsi:type="dcterms:W3CDTF">2020-06-05T08:52:40Z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