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主页" sheetId="61" r:id="rId1"/>
    <sheet name="工资汇总表" sheetId="1" r:id="rId2"/>
    <sheet name="工资查询表" sheetId="47" r:id="rId3"/>
    <sheet name="工资调整表" sheetId="45" r:id="rId4"/>
    <sheet name="考勤表" sheetId="48" r:id="rId5"/>
    <sheet name="员工伙食费" sheetId="54" r:id="rId6"/>
    <sheet name="员工住宿费" sheetId="53" r:id="rId7"/>
    <sheet name="其他扣款" sheetId="55" r:id="rId8"/>
    <sheet name="奖惩及其他" sheetId="57" r:id="rId9"/>
    <sheet name="错误调整" sheetId="56" r:id="rId10"/>
    <sheet name="个人所得税" sheetId="4" r:id="rId11"/>
    <sheet name="帐号资料" sheetId="58" r:id="rId12"/>
    <sheet name="计税方法" sheetId="27" r:id="rId13"/>
    <sheet name="工资查询" sheetId="5" r:id="rId14"/>
  </sheets>
  <definedNames>
    <definedName name="_xlnm._FilterDatabase" localSheetId="10" hidden="1">个人所得税!$A$2:$H$29</definedName>
    <definedName name="包装组">#REF!</definedName>
    <definedName name="保洁厨房">#REF!</definedName>
    <definedName name="冲压组">#REF!</definedName>
    <definedName name="管理部">#REF!</definedName>
    <definedName name="技术部">#REF!</definedName>
    <definedName name="加工组">#REF!</definedName>
    <definedName name="离职人员">#REF!</definedName>
    <definedName name="品管科">#REF!</definedName>
    <definedName name="生产部">#REF!</definedName>
    <definedName name="台干">工资查询!#REF!</definedName>
    <definedName name="维修科">#REF!</definedName>
    <definedName name="修缮组">#REF!</definedName>
    <definedName name="营销科">#REF!</definedName>
    <definedName name="资材科">#REF!</definedName>
    <definedName name="总务部">#REF!</definedName>
    <definedName name="组立组">#REF!</definedName>
  </definedNames>
  <calcPr calcId="144525"/>
</workbook>
</file>

<file path=xl/sharedStrings.xml><?xml version="1.0" encoding="utf-8"?>
<sst xmlns="http://schemas.openxmlformats.org/spreadsheetml/2006/main" count="157" uniqueCount="110">
  <si>
    <t>实用的工资管理系统</t>
  </si>
  <si>
    <t>工资汇总表</t>
  </si>
  <si>
    <t>日期：</t>
  </si>
  <si>
    <t>单位：人民币元</t>
  </si>
  <si>
    <t>全勤天数:</t>
  </si>
  <si>
    <t>部门</t>
  </si>
  <si>
    <t>人数</t>
  </si>
  <si>
    <t>基本工资</t>
  </si>
  <si>
    <t>岗位津贴</t>
  </si>
  <si>
    <t>其他</t>
  </si>
  <si>
    <t>基本
工资</t>
  </si>
  <si>
    <t>基本工资
百 分 比</t>
  </si>
  <si>
    <t>平时加班</t>
  </si>
  <si>
    <t>周末加班</t>
  </si>
  <si>
    <t>平时加班费</t>
  </si>
  <si>
    <t>周末加班费</t>
  </si>
  <si>
    <t>加班费</t>
  </si>
  <si>
    <t>加班工资百 分 比</t>
  </si>
  <si>
    <t>应发
工资</t>
  </si>
  <si>
    <t>代扣伙食</t>
  </si>
  <si>
    <t>代扣住宿</t>
  </si>
  <si>
    <t>代扣其他</t>
  </si>
  <si>
    <t>个人所得税</t>
  </si>
  <si>
    <t>实得工资</t>
  </si>
  <si>
    <t>本月实发工资合计大写金额：</t>
  </si>
  <si>
    <t>****公司员工信息查询界面</t>
  </si>
  <si>
    <t>部　　门：</t>
  </si>
  <si>
    <t>技术部</t>
  </si>
  <si>
    <t>工　　号：</t>
  </si>
  <si>
    <t>E0002</t>
  </si>
  <si>
    <t>姓　　名：</t>
  </si>
  <si>
    <t>出勤天数：</t>
  </si>
  <si>
    <t>平时加班工时：</t>
  </si>
  <si>
    <t>平时加班工资：</t>
  </si>
  <si>
    <t>周末加班工时：</t>
  </si>
  <si>
    <t>周末加班工资：</t>
  </si>
  <si>
    <t>本    薪：</t>
  </si>
  <si>
    <t>技能工资：</t>
  </si>
  <si>
    <t>加班工资合计：</t>
  </si>
  <si>
    <t>其    他：</t>
  </si>
  <si>
    <t>应发工资：</t>
  </si>
  <si>
    <t>其他扣款：</t>
  </si>
  <si>
    <t>伙 食 费：</t>
  </si>
  <si>
    <t>住 宿 费：</t>
  </si>
  <si>
    <t>个人所得税：</t>
  </si>
  <si>
    <t>实发合计：</t>
  </si>
  <si>
    <t>工资调整总表</t>
  </si>
  <si>
    <t>序号</t>
  </si>
  <si>
    <t>工号</t>
  </si>
  <si>
    <t>姓名</t>
  </si>
  <si>
    <t>职务</t>
  </si>
  <si>
    <t>合计</t>
  </si>
  <si>
    <t>入职时间</t>
  </si>
  <si>
    <t>最后一次
调整时间</t>
  </si>
  <si>
    <t>考勤表</t>
  </si>
  <si>
    <t>出勤天数</t>
  </si>
  <si>
    <t>休假天数</t>
  </si>
  <si>
    <t>摘要</t>
  </si>
  <si>
    <t>伙食费</t>
  </si>
  <si>
    <r>
      <t>工</t>
    </r>
    <r>
      <rPr>
        <sz val="12"/>
        <color indexed="9"/>
        <rFont val="宋体"/>
        <charset val="134"/>
      </rPr>
      <t>号</t>
    </r>
  </si>
  <si>
    <t>住宿费</t>
  </si>
  <si>
    <t>金额</t>
  </si>
  <si>
    <t>其他扣款</t>
  </si>
  <si>
    <t>借支</t>
  </si>
  <si>
    <t>押金</t>
  </si>
  <si>
    <t>手机费</t>
  </si>
  <si>
    <t>工卡</t>
  </si>
  <si>
    <t>工衣</t>
  </si>
  <si>
    <t>员工奖惩及其他</t>
  </si>
  <si>
    <t>合计
金额</t>
  </si>
  <si>
    <t>奖惩</t>
  </si>
  <si>
    <t>其    他
调整金额</t>
  </si>
  <si>
    <t>摘要（惩罚用负数，奖励用正数）</t>
  </si>
  <si>
    <t>错误调整</t>
  </si>
  <si>
    <t>上月全勤天数：</t>
  </si>
  <si>
    <t>调整
天数</t>
  </si>
  <si>
    <t>平时
工时</t>
  </si>
  <si>
    <t>周末
工时</t>
  </si>
  <si>
    <r>
      <t>合</t>
    </r>
    <r>
      <rPr>
        <sz val="10"/>
        <color indexed="57"/>
        <rFont val="宋体"/>
        <charset val="134"/>
      </rPr>
      <t>计</t>
    </r>
  </si>
  <si>
    <t>个人所得税明细表</t>
  </si>
  <si>
    <t>工資</t>
  </si>
  <si>
    <t>個　人
所得稅</t>
  </si>
  <si>
    <t>实发工资</t>
  </si>
  <si>
    <t>审核</t>
  </si>
  <si>
    <t>银行帐号</t>
  </si>
  <si>
    <t>员工帐号</t>
  </si>
  <si>
    <t>个人所得税税率表</t>
  </si>
  <si>
    <t>级数</t>
  </si>
  <si>
    <t>含税级距</t>
  </si>
  <si>
    <r>
      <t>税率</t>
    </r>
    <r>
      <rPr>
        <sz val="14"/>
        <color indexed="9"/>
        <rFont val="宋体"/>
        <charset val="134"/>
      </rPr>
      <t>(%)</t>
    </r>
  </si>
  <si>
    <t>速算扣除数</t>
  </si>
  <si>
    <t>不超过500元的  </t>
  </si>
  <si>
    <t>超过500元至2000元的部分 </t>
  </si>
  <si>
    <t>超过2000元至5000元的部分 </t>
  </si>
  <si>
    <t>超过5000元至20000元的部分  </t>
  </si>
  <si>
    <t>超过20000元至40000元的部分 </t>
  </si>
  <si>
    <t>超过40000元至60000元的部分  </t>
  </si>
  <si>
    <t>超过60000元至80000元的部分 </t>
  </si>
  <si>
    <t>超过80000元至100000元的部分</t>
  </si>
  <si>
    <t>超过100000元的部分</t>
  </si>
  <si>
    <t>工资表</t>
  </si>
  <si>
    <r>
      <t>序</t>
    </r>
    <r>
      <rPr>
        <sz val="10"/>
        <color indexed="9"/>
        <rFont val="宋体"/>
        <charset val="134"/>
      </rPr>
      <t>号</t>
    </r>
  </si>
  <si>
    <r>
      <t>工</t>
    </r>
    <r>
      <rPr>
        <sz val="10"/>
        <color indexed="9"/>
        <rFont val="宋体"/>
        <charset val="134"/>
      </rPr>
      <t>号</t>
    </r>
  </si>
  <si>
    <r>
      <t>天</t>
    </r>
    <r>
      <rPr>
        <sz val="10"/>
        <color indexed="9"/>
        <rFont val="宋体"/>
        <charset val="134"/>
      </rPr>
      <t>数</t>
    </r>
  </si>
  <si>
    <r>
      <t>平</t>
    </r>
    <r>
      <rPr>
        <sz val="10"/>
        <color indexed="9"/>
        <rFont val="宋体"/>
        <charset val="134"/>
      </rPr>
      <t>时加班</t>
    </r>
  </si>
  <si>
    <r>
      <t>平</t>
    </r>
    <r>
      <rPr>
        <sz val="10"/>
        <color indexed="9"/>
        <rFont val="宋体"/>
        <charset val="134"/>
      </rPr>
      <t>时加班费</t>
    </r>
  </si>
  <si>
    <r>
      <t>周末加班</t>
    </r>
    <r>
      <rPr>
        <sz val="10"/>
        <color indexed="9"/>
        <rFont val="宋体"/>
        <charset val="134"/>
      </rPr>
      <t>费</t>
    </r>
  </si>
  <si>
    <r>
      <t>加班</t>
    </r>
    <r>
      <rPr>
        <sz val="10"/>
        <color indexed="9"/>
        <rFont val="宋体"/>
        <charset val="134"/>
      </rPr>
      <t>费</t>
    </r>
  </si>
  <si>
    <t>应发工资</t>
  </si>
  <si>
    <t>月份</t>
  </si>
</sst>
</file>

<file path=xl/styles.xml><?xml version="1.0" encoding="utf-8"?>
<styleSheet xmlns="http://schemas.openxmlformats.org/spreadsheetml/2006/main">
  <numFmts count="21">
    <numFmt numFmtId="176" formatCode="m&quot;月&quot;"/>
    <numFmt numFmtId="177" formatCode="#,##0_ "/>
    <numFmt numFmtId="178" formatCode="#,##0_);[Red]\(#,##0\)"/>
    <numFmt numFmtId="179" formatCode="0_ "/>
    <numFmt numFmtId="180" formatCode="0.00_ "/>
    <numFmt numFmtId="181" formatCode="[DBNum2][$-804]General&quot;元整&quot;"/>
    <numFmt numFmtId="182" formatCode="_-* #,##0.00_-;\-* #,##0.00_-;_-* &quot;-&quot;??_-;_-@_-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83" formatCode="&quot;日&quot;&quot;期&quot;:yyyy&quot;年&quot;m&quot;月&quot;"/>
    <numFmt numFmtId="184" formatCode="_-* #,##0_-;\-* #,##0_-;_-* &quot;-&quot;??_-;_-@_-"/>
    <numFmt numFmtId="185" formatCode="0.00_);[Red]\(0.00\)"/>
    <numFmt numFmtId="186" formatCode="0_);[Red]\(0\)"/>
    <numFmt numFmtId="43" formatCode="_ * #,##0.00_ ;_ * \-#,##0.00_ ;_ * &quot;-&quot;??_ ;_ @_ "/>
    <numFmt numFmtId="187" formatCode="#,##0.00;[Red]#,##0.00"/>
    <numFmt numFmtId="188" formatCode="#,##0.00_ "/>
    <numFmt numFmtId="189" formatCode="yymmdd"/>
    <numFmt numFmtId="190" formatCode="0.0_);[Red]\(0.0\)"/>
    <numFmt numFmtId="191" formatCode="yyyy&quot;年&quot;m&quot;月合计&quot;"/>
    <numFmt numFmtId="192" formatCode="\¥#,##0.00;\¥\-#,##0.00"/>
  </numFmts>
  <fonts count="56">
    <font>
      <sz val="12"/>
      <name val="新細明體"/>
      <charset val="134"/>
    </font>
    <font>
      <sz val="16"/>
      <color indexed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2"/>
      <color rgb="FF00B050"/>
      <name val="宋体"/>
      <charset val="134"/>
    </font>
    <font>
      <sz val="10"/>
      <color theme="0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theme="0"/>
      <name val="宋体"/>
      <charset val="134"/>
    </font>
    <font>
      <sz val="16"/>
      <name val="宋体"/>
      <charset val="134"/>
    </font>
    <font>
      <b/>
      <sz val="20"/>
      <color rgb="FF00B050"/>
      <name val="宋体"/>
      <charset val="134"/>
    </font>
    <font>
      <sz val="14"/>
      <color theme="0"/>
      <name val="宋体"/>
      <charset val="134"/>
    </font>
    <font>
      <sz val="9"/>
      <color indexed="8"/>
      <name val="宋体"/>
      <charset val="134"/>
    </font>
    <font>
      <sz val="16"/>
      <color theme="0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b/>
      <sz val="18"/>
      <color rgb="FF00B050"/>
      <name val="宋体"/>
      <charset val="134"/>
    </font>
    <font>
      <b/>
      <sz val="12"/>
      <color rgb="FF00B050"/>
      <name val="宋体"/>
      <charset val="134"/>
    </font>
    <font>
      <sz val="16"/>
      <color rgb="FF00B050"/>
      <name val="宋体"/>
      <charset val="134"/>
    </font>
    <font>
      <sz val="10"/>
      <color rgb="FF00B050"/>
      <name val="宋体"/>
      <charset val="134"/>
    </font>
    <font>
      <sz val="12"/>
      <color rgb="FF00B050"/>
      <name val="宋体"/>
      <charset val="134"/>
    </font>
    <font>
      <sz val="12"/>
      <color indexed="18"/>
      <name val="宋体"/>
      <charset val="134"/>
    </font>
    <font>
      <sz val="16"/>
      <color rgb="FFFF0000"/>
      <name val="宋体"/>
      <charset val="134"/>
    </font>
    <font>
      <sz val="11"/>
      <color theme="0"/>
      <name val="宋体"/>
      <charset val="134"/>
    </font>
    <font>
      <sz val="18"/>
      <name val="宋体"/>
      <charset val="134"/>
    </font>
    <font>
      <b/>
      <sz val="12"/>
      <color indexed="9"/>
      <name val="宋体"/>
      <charset val="134"/>
    </font>
    <font>
      <b/>
      <sz val="18"/>
      <name val="宋体"/>
      <charset val="134"/>
    </font>
    <font>
      <sz val="11"/>
      <color rgb="FF00B050"/>
      <name val="宋体"/>
      <charset val="134"/>
    </font>
    <font>
      <u/>
      <sz val="12"/>
      <color indexed="8"/>
      <name val="宋体"/>
      <charset val="134"/>
    </font>
    <font>
      <sz val="12"/>
      <name val="宋体"/>
      <charset val="134"/>
    </font>
    <font>
      <b/>
      <sz val="26"/>
      <color theme="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9"/>
      <name val="宋体"/>
      <charset val="134"/>
    </font>
    <font>
      <sz val="14"/>
      <color indexed="9"/>
      <name val="宋体"/>
      <charset val="134"/>
    </font>
    <font>
      <sz val="12"/>
      <color indexed="9"/>
      <name val="宋体"/>
      <charset val="134"/>
    </font>
    <font>
      <sz val="10"/>
      <color indexed="57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medium">
        <color indexed="23"/>
      </left>
      <right style="medium">
        <color indexed="9"/>
      </right>
      <top style="medium">
        <color indexed="23"/>
      </top>
      <bottom style="medium">
        <color indexed="9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9"/>
      </bottom>
      <diagonal/>
    </border>
    <border>
      <left/>
      <right/>
      <top style="medium">
        <color indexed="23"/>
      </top>
      <bottom style="medium">
        <color indexed="9"/>
      </bottom>
      <diagonal/>
    </border>
    <border>
      <left style="thick">
        <color indexed="9"/>
      </left>
      <right/>
      <top/>
      <bottom style="thick">
        <color indexed="63"/>
      </bottom>
      <diagonal/>
    </border>
    <border>
      <left/>
      <right/>
      <top/>
      <bottom style="thick">
        <color indexed="63"/>
      </bottom>
      <diagonal/>
    </border>
    <border>
      <left/>
      <right style="thick">
        <color indexed="63"/>
      </right>
      <top style="thick">
        <color indexed="9"/>
      </top>
      <bottom/>
      <diagonal/>
    </border>
    <border>
      <left/>
      <right style="thick">
        <color indexed="63"/>
      </right>
      <top/>
      <bottom/>
      <diagonal/>
    </border>
    <border>
      <left/>
      <right style="thick">
        <color indexed="63"/>
      </right>
      <top/>
      <bottom style="thick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39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2" fillId="22" borderId="34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4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8" borderId="33" applyNumberFormat="0" applyFon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7" fillId="26" borderId="36" applyNumberFormat="0" applyAlignment="0" applyProtection="0">
      <alignment vertical="center"/>
    </xf>
    <xf numFmtId="0" fontId="51" fillId="26" borderId="34" applyNumberFormat="0" applyAlignment="0" applyProtection="0">
      <alignment vertical="center"/>
    </xf>
    <xf numFmtId="0" fontId="35" fillId="11" borderId="30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2" fillId="0" borderId="0"/>
  </cellStyleXfs>
  <cellXfs count="28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178" fontId="2" fillId="0" borderId="0" xfId="0" applyNumberFormat="1" applyFont="1" applyAlignment="1" applyProtection="1">
      <alignment horizontal="center" vertical="center"/>
    </xf>
    <xf numFmtId="179" fontId="2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184" fontId="2" fillId="0" borderId="0" xfId="8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78" fontId="5" fillId="2" borderId="2" xfId="0" applyNumberFormat="1" applyFont="1" applyFill="1" applyBorder="1" applyAlignment="1" applyProtection="1">
      <alignment horizontal="center" vertical="center" wrapText="1"/>
    </xf>
    <xf numFmtId="178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1" fontId="3" fillId="0" borderId="4" xfId="0" applyNumberFormat="1" applyFont="1" applyFill="1" applyBorder="1" applyAlignment="1" applyProtection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 applyProtection="1">
      <alignment horizontal="center" vertical="center"/>
      <protection locked="0"/>
    </xf>
    <xf numFmtId="178" fontId="6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1" fontId="3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shrinkToFit="1"/>
      <protection locked="0"/>
    </xf>
    <xf numFmtId="181" fontId="7" fillId="0" borderId="0" xfId="0" applyNumberFormat="1" applyFont="1" applyAlignment="1" applyProtection="1">
      <alignment horizontal="left" vertical="center" shrinkToFit="1"/>
      <protection locked="0"/>
    </xf>
    <xf numFmtId="179" fontId="5" fillId="2" borderId="2" xfId="0" applyNumberFormat="1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41" fontId="8" fillId="0" borderId="4" xfId="0" applyNumberFormat="1" applyFont="1" applyFill="1" applyBorder="1" applyAlignment="1">
      <alignment horizontal="center" vertical="center"/>
    </xf>
    <xf numFmtId="184" fontId="5" fillId="2" borderId="2" xfId="8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182" fontId="3" fillId="0" borderId="4" xfId="8" applyFont="1" applyFill="1" applyBorder="1" applyAlignment="1" applyProtection="1">
      <alignment horizontal="center" vertical="center"/>
    </xf>
    <xf numFmtId="41" fontId="3" fillId="0" borderId="4" xfId="8" applyNumberFormat="1" applyFont="1" applyFill="1" applyBorder="1" applyAlignment="1" applyProtection="1">
      <alignment horizontal="center" vertical="center"/>
    </xf>
    <xf numFmtId="176" fontId="2" fillId="0" borderId="8" xfId="8" applyNumberFormat="1" applyFont="1" applyFill="1" applyBorder="1" applyAlignment="1" applyProtection="1">
      <alignment horizontal="center" vertical="center"/>
      <protection locked="0"/>
    </xf>
    <xf numFmtId="182" fontId="3" fillId="0" borderId="6" xfId="8" applyFont="1" applyFill="1" applyBorder="1" applyAlignment="1" applyProtection="1">
      <alignment horizontal="center" vertical="center"/>
    </xf>
    <xf numFmtId="41" fontId="3" fillId="0" borderId="6" xfId="8" applyNumberFormat="1" applyFont="1" applyFill="1" applyBorder="1" applyAlignment="1" applyProtection="1">
      <alignment horizontal="center" vertical="center"/>
    </xf>
    <xf numFmtId="176" fontId="2" fillId="0" borderId="9" xfId="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185" fontId="10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86" fontId="11" fillId="0" borderId="0" xfId="0" applyNumberFormat="1" applyFont="1" applyFill="1" applyAlignment="1">
      <alignment horizontal="center" vertical="center"/>
    </xf>
    <xf numFmtId="186" fontId="12" fillId="2" borderId="1" xfId="0" applyNumberFormat="1" applyFont="1" applyFill="1" applyBorder="1" applyAlignment="1">
      <alignment horizontal="center" vertical="center"/>
    </xf>
    <xf numFmtId="185" fontId="12" fillId="2" borderId="2" xfId="49" applyNumberFormat="1" applyFont="1" applyFill="1" applyBorder="1" applyAlignment="1">
      <alignment horizontal="center" vertical="center"/>
    </xf>
    <xf numFmtId="185" fontId="12" fillId="2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85" fontId="12" fillId="2" borderId="7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86" fontId="11" fillId="0" borderId="1" xfId="0" applyNumberFormat="1" applyFont="1" applyFill="1" applyBorder="1" applyAlignment="1">
      <alignment horizontal="center" vertical="center"/>
    </xf>
    <xf numFmtId="186" fontId="11" fillId="0" borderId="2" xfId="0" applyNumberFormat="1" applyFont="1" applyFill="1" applyBorder="1" applyAlignment="1">
      <alignment horizontal="center" vertical="center"/>
    </xf>
    <xf numFmtId="186" fontId="11" fillId="0" borderId="7" xfId="0" applyNumberFormat="1" applyFont="1" applyFill="1" applyBorder="1" applyAlignment="1">
      <alignment horizontal="center" vertical="center"/>
    </xf>
    <xf numFmtId="186" fontId="14" fillId="2" borderId="3" xfId="0" applyNumberFormat="1" applyFont="1" applyFill="1" applyBorder="1" applyAlignment="1">
      <alignment horizontal="center" vertical="center"/>
    </xf>
    <xf numFmtId="186" fontId="14" fillId="2" borderId="4" xfId="0" applyNumberFormat="1" applyFont="1" applyFill="1" applyBorder="1" applyAlignment="1">
      <alignment horizontal="center" vertical="center"/>
    </xf>
    <xf numFmtId="49" fontId="14" fillId="2" borderId="8" xfId="49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43" fontId="2" fillId="0" borderId="0" xfId="0" applyNumberFormat="1" applyFont="1" applyFill="1" applyAlignment="1" applyProtection="1">
      <alignment vertical="center"/>
      <protection hidden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186" fontId="2" fillId="0" borderId="0" xfId="0" applyNumberFormat="1" applyFont="1" applyFill="1" applyAlignment="1" applyProtection="1">
      <alignment horizontal="center" vertical="center"/>
      <protection hidden="1"/>
    </xf>
    <xf numFmtId="185" fontId="2" fillId="0" borderId="0" xfId="0" applyNumberFormat="1" applyFont="1" applyFill="1" applyAlignment="1" applyProtection="1">
      <alignment horizontal="center" vertical="center"/>
      <protection hidden="1"/>
    </xf>
    <xf numFmtId="182" fontId="2" fillId="0" borderId="0" xfId="8" applyFont="1" applyFill="1" applyAlignment="1" applyProtection="1">
      <alignment vertical="center"/>
      <protection hidden="1"/>
    </xf>
    <xf numFmtId="187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185" fontId="2" fillId="0" borderId="0" xfId="0" applyNumberFormat="1" applyFont="1" applyFill="1" applyAlignment="1" applyProtection="1">
      <alignment vertical="center"/>
      <protection hidden="1"/>
    </xf>
    <xf numFmtId="186" fontId="11" fillId="0" borderId="0" xfId="0" applyNumberFormat="1" applyFont="1" applyFill="1" applyAlignment="1" applyProtection="1">
      <alignment horizontal="center" vertical="center"/>
      <protection hidden="1"/>
    </xf>
    <xf numFmtId="186" fontId="9" fillId="2" borderId="1" xfId="0" applyNumberFormat="1" applyFont="1" applyFill="1" applyBorder="1" applyAlignment="1" applyProtection="1">
      <alignment horizontal="center" vertical="center"/>
      <protection hidden="1"/>
    </xf>
    <xf numFmtId="185" fontId="9" fillId="2" borderId="2" xfId="49" applyNumberFormat="1" applyFont="1" applyFill="1" applyBorder="1" applyAlignment="1" applyProtection="1">
      <alignment horizontal="center" vertical="center"/>
      <protection hidden="1"/>
    </xf>
    <xf numFmtId="182" fontId="9" fillId="2" borderId="2" xfId="8" applyFont="1" applyFill="1" applyBorder="1" applyAlignment="1" applyProtection="1">
      <alignment horizontal="center" vertical="center" wrapText="1"/>
      <protection hidden="1"/>
    </xf>
    <xf numFmtId="187" fontId="9" fillId="2" borderId="2" xfId="49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0" applyNumberFormat="1" applyFont="1" applyFill="1" applyBorder="1" applyAlignment="1" applyProtection="1">
      <alignment horizontal="center" vertical="center"/>
      <protection hidden="1"/>
    </xf>
    <xf numFmtId="186" fontId="2" fillId="0" borderId="3" xfId="0" applyNumberFormat="1" applyFont="1" applyFill="1" applyBorder="1" applyAlignment="1" applyProtection="1">
      <alignment horizontal="center" vertical="center"/>
      <protection hidden="1"/>
    </xf>
    <xf numFmtId="185" fontId="2" fillId="0" borderId="4" xfId="0" applyNumberFormat="1" applyFont="1" applyFill="1" applyBorder="1" applyAlignment="1" applyProtection="1">
      <alignment horizontal="center" vertical="center"/>
      <protection hidden="1"/>
    </xf>
    <xf numFmtId="182" fontId="2" fillId="0" borderId="4" xfId="8" applyFont="1" applyFill="1" applyBorder="1" applyAlignment="1" applyProtection="1">
      <alignment vertical="center"/>
      <protection hidden="1"/>
    </xf>
    <xf numFmtId="187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186" fontId="2" fillId="0" borderId="5" xfId="0" applyNumberFormat="1" applyFont="1" applyFill="1" applyBorder="1" applyAlignment="1" applyProtection="1">
      <alignment horizontal="center" vertical="center"/>
      <protection hidden="1"/>
    </xf>
    <xf numFmtId="185" fontId="2" fillId="0" borderId="6" xfId="0" applyNumberFormat="1" applyFont="1" applyFill="1" applyBorder="1" applyAlignment="1" applyProtection="1">
      <alignment horizontal="center" vertical="center"/>
      <protection hidden="1"/>
    </xf>
    <xf numFmtId="182" fontId="2" fillId="0" borderId="6" xfId="8" applyFont="1" applyFill="1" applyBorder="1" applyAlignment="1" applyProtection="1">
      <alignment vertical="center"/>
      <protection hidden="1"/>
    </xf>
    <xf numFmtId="187" fontId="2" fillId="0" borderId="6" xfId="0" applyNumberFormat="1" applyFont="1" applyFill="1" applyBorder="1" applyAlignment="1" applyProtection="1">
      <alignment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186" fontId="16" fillId="0" borderId="0" xfId="0" applyNumberFormat="1" applyFont="1" applyFill="1" applyAlignment="1" applyProtection="1">
      <alignment horizontal="center" vertical="center"/>
      <protection hidden="1"/>
    </xf>
    <xf numFmtId="0" fontId="9" fillId="2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185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6" fontId="17" fillId="0" borderId="0" xfId="0" applyNumberFormat="1" applyFont="1" applyFill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0" xfId="0" applyNumberFormat="1" applyFont="1" applyFill="1" applyAlignment="1">
      <alignment horizontal="center" vertical="center"/>
    </xf>
    <xf numFmtId="183" fontId="19" fillId="0" borderId="0" xfId="0" applyNumberFormat="1" applyFont="1" applyFill="1" applyAlignment="1">
      <alignment horizontal="center" vertical="center"/>
    </xf>
    <xf numFmtId="186" fontId="9" fillId="2" borderId="11" xfId="0" applyNumberFormat="1" applyFont="1" applyFill="1" applyBorder="1" applyAlignment="1">
      <alignment horizontal="center" vertical="center"/>
    </xf>
    <xf numFmtId="185" fontId="9" fillId="2" borderId="11" xfId="49" applyNumberFormat="1" applyFont="1" applyFill="1" applyBorder="1" applyAlignment="1">
      <alignment horizontal="center" vertical="center"/>
    </xf>
    <xf numFmtId="185" fontId="9" fillId="2" borderId="11" xfId="49" applyNumberFormat="1" applyFont="1" applyFill="1" applyBorder="1" applyAlignment="1">
      <alignment horizontal="center" vertical="center" wrapText="1"/>
    </xf>
    <xf numFmtId="185" fontId="9" fillId="2" borderId="12" xfId="49" applyNumberFormat="1" applyFont="1" applyFill="1" applyBorder="1" applyAlignment="1">
      <alignment horizontal="center" vertical="center" wrapText="1"/>
    </xf>
    <xf numFmtId="186" fontId="2" fillId="0" borderId="1" xfId="0" applyNumberFormat="1" applyFont="1" applyFill="1" applyBorder="1" applyAlignment="1">
      <alignment horizontal="center" vertical="center"/>
    </xf>
    <xf numFmtId="185" fontId="2" fillId="0" borderId="2" xfId="49" applyNumberFormat="1" applyFont="1" applyFill="1" applyBorder="1" applyAlignment="1">
      <alignment horizontal="center" vertical="center"/>
    </xf>
    <xf numFmtId="185" fontId="2" fillId="0" borderId="2" xfId="49" applyNumberFormat="1" applyFont="1" applyFill="1" applyBorder="1" applyAlignment="1">
      <alignment horizontal="center" vertical="center" wrapText="1"/>
    </xf>
    <xf numFmtId="185" fontId="2" fillId="0" borderId="7" xfId="49" applyNumberFormat="1" applyFont="1" applyFill="1" applyBorder="1" applyAlignment="1">
      <alignment horizontal="center" vertical="center" wrapText="1"/>
    </xf>
    <xf numFmtId="186" fontId="2" fillId="0" borderId="3" xfId="0" applyNumberFormat="1" applyFont="1" applyFill="1" applyBorder="1" applyAlignment="1">
      <alignment horizontal="center" vertical="center"/>
    </xf>
    <xf numFmtId="185" fontId="2" fillId="0" borderId="4" xfId="49" applyNumberFormat="1" applyFont="1" applyFill="1" applyBorder="1" applyAlignment="1">
      <alignment horizontal="center" vertical="center"/>
    </xf>
    <xf numFmtId="185" fontId="2" fillId="0" borderId="4" xfId="49" applyNumberFormat="1" applyFont="1" applyFill="1" applyBorder="1" applyAlignment="1">
      <alignment horizontal="center" vertical="center" wrapText="1"/>
    </xf>
    <xf numFmtId="185" fontId="2" fillId="0" borderId="8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80" fontId="21" fillId="0" borderId="9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22" fillId="0" borderId="0" xfId="0" applyFont="1" applyFill="1" applyBorder="1" applyAlignment="1">
      <alignment vertical="center"/>
    </xf>
    <xf numFmtId="183" fontId="19" fillId="0" borderId="3" xfId="0" applyNumberFormat="1" applyFont="1" applyFill="1" applyBorder="1" applyAlignment="1">
      <alignment horizontal="center" vertical="center"/>
    </xf>
    <xf numFmtId="183" fontId="19" fillId="0" borderId="4" xfId="0" applyNumberFormat="1" applyFont="1" applyFill="1" applyBorder="1" applyAlignment="1">
      <alignment horizontal="center" vertical="center"/>
    </xf>
    <xf numFmtId="183" fontId="19" fillId="0" borderId="8" xfId="0" applyNumberFormat="1" applyFont="1" applyFill="1" applyBorder="1" applyAlignment="1">
      <alignment horizontal="center" vertical="center"/>
    </xf>
    <xf numFmtId="186" fontId="9" fillId="2" borderId="3" xfId="0" applyNumberFormat="1" applyFont="1" applyFill="1" applyBorder="1" applyAlignment="1">
      <alignment horizontal="center" vertical="center"/>
    </xf>
    <xf numFmtId="185" fontId="9" fillId="2" borderId="4" xfId="49" applyNumberFormat="1" applyFont="1" applyFill="1" applyBorder="1" applyAlignment="1">
      <alignment horizontal="center" vertical="center"/>
    </xf>
    <xf numFmtId="185" fontId="9" fillId="2" borderId="4" xfId="49" applyNumberFormat="1" applyFont="1" applyFill="1" applyBorder="1" applyAlignment="1">
      <alignment horizontal="center" vertical="center" wrapText="1"/>
    </xf>
    <xf numFmtId="185" fontId="9" fillId="2" borderId="8" xfId="49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88" fontId="2" fillId="3" borderId="0" xfId="8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>
      <alignment vertical="center"/>
    </xf>
    <xf numFmtId="188" fontId="2" fillId="3" borderId="0" xfId="0" applyNumberFormat="1" applyFont="1" applyFill="1" applyBorder="1" applyAlignment="1">
      <alignment vertical="center"/>
    </xf>
    <xf numFmtId="186" fontId="11" fillId="3" borderId="1" xfId="0" applyNumberFormat="1" applyFont="1" applyFill="1" applyBorder="1" applyAlignment="1">
      <alignment horizontal="center" vertical="center"/>
    </xf>
    <xf numFmtId="186" fontId="11" fillId="3" borderId="2" xfId="0" applyNumberFormat="1" applyFont="1" applyFill="1" applyBorder="1" applyAlignment="1">
      <alignment horizontal="center" vertical="center"/>
    </xf>
    <xf numFmtId="183" fontId="19" fillId="3" borderId="3" xfId="0" applyNumberFormat="1" applyFont="1" applyFill="1" applyBorder="1" applyAlignment="1">
      <alignment horizontal="center" vertical="center"/>
    </xf>
    <xf numFmtId="183" fontId="19" fillId="3" borderId="4" xfId="0" applyNumberFormat="1" applyFont="1" applyFill="1" applyBorder="1" applyAlignment="1">
      <alignment horizontal="center" vertical="center"/>
    </xf>
    <xf numFmtId="188" fontId="9" fillId="2" borderId="4" xfId="8" applyNumberFormat="1" applyFont="1" applyFill="1" applyBorder="1" applyAlignment="1">
      <alignment horizontal="center" vertical="center"/>
    </xf>
    <xf numFmtId="177" fontId="9" fillId="2" borderId="4" xfId="49" applyNumberFormat="1" applyFont="1" applyFill="1" applyBorder="1" applyAlignment="1">
      <alignment horizontal="center" vertical="center"/>
    </xf>
    <xf numFmtId="188" fontId="9" fillId="2" borderId="4" xfId="49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88" fontId="15" fillId="3" borderId="4" xfId="8" applyNumberFormat="1" applyFont="1" applyFill="1" applyBorder="1" applyAlignment="1">
      <alignment horizontal="center" vertical="center"/>
    </xf>
    <xf numFmtId="177" fontId="15" fillId="3" borderId="4" xfId="0" applyNumberFormat="1" applyFont="1" applyFill="1" applyBorder="1" applyAlignment="1">
      <alignment horizontal="center" vertical="center"/>
    </xf>
    <xf numFmtId="188" fontId="15" fillId="3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88" fontId="2" fillId="3" borderId="6" xfId="8" applyNumberFormat="1" applyFont="1" applyFill="1" applyBorder="1" applyAlignment="1">
      <alignment vertical="center"/>
    </xf>
    <xf numFmtId="186" fontId="11" fillId="3" borderId="7" xfId="0" applyNumberFormat="1" applyFont="1" applyFill="1" applyBorder="1" applyAlignment="1">
      <alignment horizontal="center" vertical="center"/>
    </xf>
    <xf numFmtId="183" fontId="19" fillId="3" borderId="8" xfId="0" applyNumberFormat="1" applyFont="1" applyFill="1" applyBorder="1" applyAlignment="1">
      <alignment horizontal="center" vertical="center"/>
    </xf>
    <xf numFmtId="185" fontId="2" fillId="3" borderId="0" xfId="0" applyNumberFormat="1" applyFont="1" applyFill="1" applyAlignment="1">
      <alignment vertical="center"/>
    </xf>
    <xf numFmtId="177" fontId="15" fillId="3" borderId="8" xfId="0" applyNumberFormat="1" applyFont="1" applyFill="1" applyBorder="1" applyAlignment="1">
      <alignment horizontal="center" vertical="center"/>
    </xf>
    <xf numFmtId="41" fontId="2" fillId="3" borderId="0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185" fontId="2" fillId="0" borderId="8" xfId="49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82" fontId="2" fillId="0" borderId="0" xfId="8" applyFont="1" applyFill="1" applyBorder="1" applyAlignment="1">
      <alignment vertical="center"/>
    </xf>
    <xf numFmtId="186" fontId="9" fillId="2" borderId="1" xfId="0" applyNumberFormat="1" applyFont="1" applyFill="1" applyBorder="1" applyAlignment="1">
      <alignment horizontal="center" vertical="center"/>
    </xf>
    <xf numFmtId="185" fontId="9" fillId="2" borderId="2" xfId="49" applyNumberFormat="1" applyFont="1" applyFill="1" applyBorder="1" applyAlignment="1">
      <alignment horizontal="center" vertical="center"/>
    </xf>
    <xf numFmtId="182" fontId="9" fillId="2" borderId="2" xfId="8" applyFont="1" applyFill="1" applyBorder="1" applyAlignment="1">
      <alignment horizontal="center" vertical="center"/>
    </xf>
    <xf numFmtId="185" fontId="9" fillId="2" borderId="7" xfId="49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182" fontId="2" fillId="0" borderId="4" xfId="8" applyFont="1" applyFill="1" applyBorder="1"/>
    <xf numFmtId="0" fontId="15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82" fontId="15" fillId="0" borderId="6" xfId="8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86" fontId="5" fillId="2" borderId="3" xfId="0" applyNumberFormat="1" applyFont="1" applyFill="1" applyBorder="1" applyAlignment="1">
      <alignment horizontal="center" vertical="center"/>
    </xf>
    <xf numFmtId="185" fontId="5" fillId="2" borderId="4" xfId="49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9" fontId="2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90" fontId="3" fillId="0" borderId="3" xfId="0" applyNumberFormat="1" applyFont="1" applyFill="1" applyBorder="1" applyAlignment="1">
      <alignment horizontal="center"/>
    </xf>
    <xf numFmtId="190" fontId="3" fillId="0" borderId="4" xfId="0" applyNumberFormat="1" applyFont="1" applyFill="1" applyBorder="1" applyAlignment="1">
      <alignment horizontal="center"/>
    </xf>
    <xf numFmtId="190" fontId="3" fillId="0" borderId="5" xfId="0" applyNumberFormat="1" applyFont="1" applyFill="1" applyBorder="1" applyAlignment="1">
      <alignment horizontal="center"/>
    </xf>
    <xf numFmtId="190" fontId="3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3" fillId="0" borderId="15" xfId="0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3" fillId="0" borderId="8" xfId="0" applyFont="1" applyFill="1" applyBorder="1"/>
    <xf numFmtId="0" fontId="2" fillId="0" borderId="9" xfId="0" applyFont="1" applyFill="1" applyBorder="1" applyAlignment="1"/>
    <xf numFmtId="185" fontId="2" fillId="0" borderId="0" xfId="0" applyNumberFormat="1" applyFont="1" applyFill="1" applyAlignment="1">
      <alignment horizontal="center" vertical="center"/>
    </xf>
    <xf numFmtId="185" fontId="9" fillId="2" borderId="2" xfId="0" applyNumberFormat="1" applyFont="1" applyFill="1" applyBorder="1" applyAlignment="1">
      <alignment horizontal="center" vertical="center"/>
    </xf>
    <xf numFmtId="185" fontId="24" fillId="2" borderId="7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17" fontId="3" fillId="0" borderId="8" xfId="0" applyNumberFormat="1" applyFont="1" applyFill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 vertical="center"/>
    </xf>
    <xf numFmtId="17" fontId="3" fillId="0" borderId="9" xfId="0" applyNumberFormat="1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6" fillId="5" borderId="16" xfId="0" applyFont="1" applyFill="1" applyBorder="1" applyAlignment="1" applyProtection="1">
      <alignment horizontal="left" vertical="center"/>
    </xf>
    <xf numFmtId="0" fontId="26" fillId="5" borderId="17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center" vertical="center"/>
    </xf>
    <xf numFmtId="184" fontId="2" fillId="7" borderId="19" xfId="8" applyNumberFormat="1" applyFont="1" applyFill="1" applyBorder="1" applyAlignment="1" applyProtection="1">
      <alignment horizontal="center" vertical="center"/>
    </xf>
    <xf numFmtId="186" fontId="2" fillId="7" borderId="20" xfId="8" applyNumberFormat="1" applyFont="1" applyFill="1" applyBorder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182" fontId="2" fillId="7" borderId="19" xfId="8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vertical="center"/>
    </xf>
    <xf numFmtId="0" fontId="25" fillId="6" borderId="18" xfId="0" applyFont="1" applyFill="1" applyBorder="1" applyAlignment="1" applyProtection="1">
      <alignment vertical="center"/>
    </xf>
    <xf numFmtId="0" fontId="25" fillId="6" borderId="0" xfId="0" applyFont="1" applyFill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right" vertical="center"/>
    </xf>
    <xf numFmtId="0" fontId="25" fillId="6" borderId="21" xfId="0" applyFont="1" applyFill="1" applyBorder="1" applyAlignment="1" applyProtection="1">
      <alignment horizontal="right" vertical="center"/>
    </xf>
    <xf numFmtId="43" fontId="27" fillId="7" borderId="22" xfId="8" applyNumberFormat="1" applyFont="1" applyFill="1" applyBorder="1" applyAlignment="1" applyProtection="1">
      <alignment horizontal="left" vertical="center"/>
    </xf>
    <xf numFmtId="43" fontId="27" fillId="7" borderId="23" xfId="8" applyNumberFormat="1" applyFont="1" applyFill="1" applyBorder="1" applyAlignment="1" applyProtection="1">
      <alignment horizontal="left" vertical="center"/>
    </xf>
    <xf numFmtId="0" fontId="2" fillId="6" borderId="24" xfId="0" applyFont="1" applyFill="1" applyBorder="1" applyAlignment="1" applyProtection="1">
      <alignment vertical="center"/>
    </xf>
    <xf numFmtId="0" fontId="6" fillId="6" borderId="25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6" fillId="5" borderId="26" xfId="0" applyFont="1" applyFill="1" applyBorder="1" applyAlignment="1" applyProtection="1">
      <alignment horizontal="left" vertical="center"/>
    </xf>
    <xf numFmtId="0" fontId="2" fillId="6" borderId="27" xfId="0" applyFont="1" applyFill="1" applyBorder="1" applyAlignment="1" applyProtection="1">
      <alignment vertical="center"/>
    </xf>
    <xf numFmtId="14" fontId="2" fillId="7" borderId="19" xfId="0" applyNumberFormat="1" applyFont="1" applyFill="1" applyBorder="1" applyAlignment="1" applyProtection="1">
      <alignment horizontal="center" vertical="center"/>
    </xf>
    <xf numFmtId="0" fontId="25" fillId="6" borderId="27" xfId="0" applyFont="1" applyFill="1" applyBorder="1" applyAlignment="1" applyProtection="1">
      <alignment vertical="center"/>
    </xf>
    <xf numFmtId="0" fontId="2" fillId="6" borderId="28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177" fontId="15" fillId="0" borderId="0" xfId="0" applyNumberFormat="1" applyFont="1" applyFill="1" applyAlignment="1" applyProtection="1">
      <alignment horizontal="center" vertical="center" shrinkToFit="1"/>
      <protection locked="0"/>
    </xf>
    <xf numFmtId="10" fontId="15" fillId="0" borderId="0" xfId="0" applyNumberFormat="1" applyFont="1" applyFill="1" applyAlignment="1" applyProtection="1">
      <alignment horizontal="center" vertical="center" shrinkToFit="1"/>
      <protection locked="0"/>
    </xf>
    <xf numFmtId="179" fontId="15" fillId="0" borderId="0" xfId="0" applyNumberFormat="1" applyFont="1" applyFill="1" applyAlignment="1" applyProtection="1">
      <alignment horizontal="center" vertical="center" shrinkToFit="1"/>
      <protection locked="0"/>
    </xf>
    <xf numFmtId="188" fontId="15" fillId="0" borderId="0" xfId="0" applyNumberFormat="1" applyFont="1" applyFill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186" fontId="28" fillId="0" borderId="3" xfId="50" applyNumberFormat="1" applyFont="1" applyFill="1" applyBorder="1" applyAlignment="1" applyProtection="1">
      <alignment horizontal="center" vertical="center" shrinkToFit="1"/>
      <protection locked="0"/>
    </xf>
    <xf numFmtId="186" fontId="28" fillId="0" borderId="4" xfId="5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</xf>
    <xf numFmtId="177" fontId="9" fillId="2" borderId="4" xfId="0" applyNumberFormat="1" applyFont="1" applyFill="1" applyBorder="1" applyAlignment="1" applyProtection="1">
      <alignment horizontal="center" vertical="center" wrapText="1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177" fontId="2" fillId="0" borderId="4" xfId="0" applyNumberFormat="1" applyFont="1" applyFill="1" applyBorder="1" applyAlignment="1" applyProtection="1">
      <alignment horizontal="center" vertical="center" shrinkToFit="1"/>
    </xf>
    <xf numFmtId="10" fontId="2" fillId="0" borderId="4" xfId="0" applyNumberFormat="1" applyFont="1" applyFill="1" applyBorder="1" applyAlignment="1" applyProtection="1">
      <alignment horizontal="center" vertical="center" shrinkToFit="1"/>
    </xf>
    <xf numFmtId="191" fontId="2" fillId="0" borderId="5" xfId="0" applyNumberFormat="1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177" fontId="2" fillId="0" borderId="6" xfId="0" applyNumberFormat="1" applyFont="1" applyFill="1" applyBorder="1" applyAlignment="1" applyProtection="1">
      <alignment horizontal="center" vertical="center" shrinkToFit="1"/>
    </xf>
    <xf numFmtId="10" fontId="2" fillId="0" borderId="6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wrapText="1" shrinkToFit="1"/>
      <protection locked="0"/>
    </xf>
    <xf numFmtId="192" fontId="29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181" fontId="7" fillId="0" borderId="0" xfId="0" applyNumberFormat="1" applyFont="1" applyFill="1" applyAlignment="1" applyProtection="1">
      <alignment horizontal="left" vertical="center" shrinkToFit="1"/>
      <protection locked="0"/>
    </xf>
    <xf numFmtId="183" fontId="28" fillId="0" borderId="4" xfId="8" applyNumberFormat="1" applyFont="1" applyFill="1" applyBorder="1" applyAlignment="1" applyProtection="1">
      <alignment horizontal="left" vertical="center"/>
    </xf>
    <xf numFmtId="10" fontId="28" fillId="0" borderId="4" xfId="0" applyNumberFormat="1" applyFont="1" applyFill="1" applyBorder="1" applyAlignment="1" applyProtection="1">
      <alignment horizontal="center" vertical="center" shrinkToFit="1"/>
      <protection locked="0"/>
    </xf>
    <xf numFmtId="188" fontId="28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188" fontId="28" fillId="0" borderId="8" xfId="0" applyNumberFormat="1" applyFont="1" applyFill="1" applyBorder="1" applyAlignment="1" applyProtection="1">
      <alignment horizontal="left" vertical="center" shrinkToFit="1"/>
      <protection locked="0"/>
    </xf>
    <xf numFmtId="179" fontId="9" fillId="2" borderId="8" xfId="0" applyNumberFormat="1" applyFont="1" applyFill="1" applyBorder="1" applyAlignment="1" applyProtection="1">
      <alignment horizontal="center" vertical="center" wrapText="1" shrinkToFit="1"/>
    </xf>
    <xf numFmtId="177" fontId="2" fillId="0" borderId="8" xfId="0" applyNumberFormat="1" applyFont="1" applyFill="1" applyBorder="1" applyAlignment="1" applyProtection="1">
      <alignment horizontal="center" vertical="center" shrinkToFit="1"/>
    </xf>
    <xf numFmtId="182" fontId="2" fillId="0" borderId="6" xfId="8" applyFont="1" applyFill="1" applyBorder="1" applyAlignment="1" applyProtection="1">
      <alignment horizontal="center" vertical="center" shrinkToFit="1"/>
    </xf>
    <xf numFmtId="177" fontId="2" fillId="0" borderId="9" xfId="0" applyNumberFormat="1" applyFont="1" applyFill="1" applyBorder="1" applyAlignment="1" applyProtection="1">
      <alignment horizontal="center" vertic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8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一般_Sheet9" xfId="50"/>
  </cellStyles>
  <dxfs count="2"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GBox" val="0"/>
</file>

<file path=xl/ctrlProps/ctrlProp2.xml><?xml version="1.0" encoding="utf-8"?>
<formControlPr xmlns="http://schemas.microsoft.com/office/spreadsheetml/2009/9/main" objectType="GBox" val="0"/>
</file>

<file path=xl/ctrlProps/ctrlProp3.xml><?xml version="1.0" encoding="utf-8"?>
<formControlPr xmlns="http://schemas.microsoft.com/office/spreadsheetml/2009/9/main" objectType="GBox" val="0"/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&#20854;&#20182;&#25187;&#27454;!A1"/><Relationship Id="rId8" Type="http://schemas.openxmlformats.org/officeDocument/2006/relationships/hyperlink" Target="#&#32771;&#21220;&#34920;!A1"/><Relationship Id="rId7" Type="http://schemas.openxmlformats.org/officeDocument/2006/relationships/hyperlink" Target="#&#35745;&#31246;&#26041;&#27861;!A1"/><Relationship Id="rId6" Type="http://schemas.openxmlformats.org/officeDocument/2006/relationships/hyperlink" Target="#&#24080;&#21495;&#36164;&#26009;!A1"/><Relationship Id="rId5" Type="http://schemas.openxmlformats.org/officeDocument/2006/relationships/hyperlink" Target="#&#24037;&#36164;&#27719;&#24635;&#34920;!A1"/><Relationship Id="rId4" Type="http://schemas.openxmlformats.org/officeDocument/2006/relationships/hyperlink" Target="#&#20010;&#20154;&#25152;&#24471;&#31246;!A1"/><Relationship Id="rId3" Type="http://schemas.openxmlformats.org/officeDocument/2006/relationships/hyperlink" Target="#&#24037;&#36164;&#35843;&#25972;&#34920;!A1"/><Relationship Id="rId2" Type="http://schemas.openxmlformats.org/officeDocument/2006/relationships/hyperlink" Target="#&#21592;&#24037;&#20303;&#23487;&#36153;!A1"/><Relationship Id="rId12" Type="http://schemas.openxmlformats.org/officeDocument/2006/relationships/hyperlink" Target="#&#24037;&#36164;&#26597;&#35810;&#34920;!A1"/><Relationship Id="rId11" Type="http://schemas.openxmlformats.org/officeDocument/2006/relationships/hyperlink" Target="#&#22870;&#24809;&#21450;&#20854;&#20182;!A1"/><Relationship Id="rId10" Type="http://schemas.openxmlformats.org/officeDocument/2006/relationships/hyperlink" Target="#&#21592;&#24037;&#20249;&#39135;&#36153;!A1"/><Relationship Id="rId1" Type="http://schemas.openxmlformats.org/officeDocument/2006/relationships/hyperlink" Target="#&#24037;&#36164;&#26597;&#35810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626110</xdr:colOff>
      <xdr:row>17</xdr:row>
      <xdr:rowOff>0</xdr:rowOff>
    </xdr:from>
    <xdr:to>
      <xdr:col>9</xdr:col>
      <xdr:colOff>635000</xdr:colOff>
      <xdr:row>19</xdr:row>
      <xdr:rowOff>6350</xdr:rowOff>
    </xdr:to>
    <xdr:grpSp>
      <xdr:nvGrpSpPr>
        <xdr:cNvPr id="9" name="组合 8"/>
        <xdr:cNvGrpSpPr/>
      </xdr:nvGrpSpPr>
      <xdr:grpSpPr>
        <a:xfrm>
          <a:off x="5426710" y="3200400"/>
          <a:ext cx="1380490" cy="368300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10" name="流程图: 可选过程 9"/>
          <xdr:cNvSpPr/>
        </xdr:nvSpPr>
        <xdr:spPr>
          <a:xfrm>
            <a:off x="4219" y="246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endParaRPr lang="zh-CN" altLang="en-US">
              <a:latin typeface="义启小魏楷" panose="02010601030101010101" pitchFamily="2" charset="-122"/>
              <a:ea typeface="义启小魏楷" panose="02010601030101010101" pitchFamily="2" charset="-122"/>
            </a:endParaRPr>
          </a:p>
        </xdr:txBody>
      </xdr:sp>
      <xdr:sp>
        <xdr:nvSpPr>
          <xdr:cNvPr id="11" name="文本框 10">
            <a:hlinkClick xmlns:r="http://schemas.openxmlformats.org/officeDocument/2006/relationships" r:id="rId1"/>
          </xdr:cNvPr>
          <xdr:cNvSpPr txBox="1"/>
        </xdr:nvSpPr>
        <xdr:spPr>
          <a:xfrm>
            <a:off x="4347" y="252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义启小魏楷" panose="02010601030101010101" pitchFamily="2" charset="-122"/>
                <a:ea typeface="义启小魏楷" panose="02010601030101010101" pitchFamily="2" charset="-122"/>
              </a:rPr>
              <a:t>工资查询</a:t>
            </a:r>
            <a:endParaRPr lang="zh-CN" altLang="en-US" sz="1600" b="1">
              <a:solidFill>
                <a:schemeClr val="bg1"/>
              </a:solidFill>
              <a:latin typeface="义启小魏楷" panose="02010601030101010101" pitchFamily="2" charset="-122"/>
              <a:ea typeface="义启小魏楷" panose="02010601030101010101" pitchFamily="2" charset="-122"/>
            </a:endParaRPr>
          </a:p>
        </xdr:txBody>
      </xdr:sp>
    </xdr:grpSp>
    <xdr:clientData/>
  </xdr:twoCellAnchor>
  <xdr:twoCellAnchor>
    <xdr:from>
      <xdr:col>7</xdr:col>
      <xdr:colOff>619760</xdr:colOff>
      <xdr:row>10</xdr:row>
      <xdr:rowOff>142875</xdr:rowOff>
    </xdr:from>
    <xdr:to>
      <xdr:col>9</xdr:col>
      <xdr:colOff>629285</xdr:colOff>
      <xdr:row>12</xdr:row>
      <xdr:rowOff>171450</xdr:rowOff>
    </xdr:to>
    <xdr:grpSp>
      <xdr:nvGrpSpPr>
        <xdr:cNvPr id="21" name="组合 20"/>
        <xdr:cNvGrpSpPr/>
      </xdr:nvGrpSpPr>
      <xdr:grpSpPr>
        <a:xfrm>
          <a:off x="5420360" y="2076450"/>
          <a:ext cx="1381125" cy="39052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22" name="流程图: 可选过程 21"/>
          <xdr:cNvSpPr/>
        </xdr:nvSpPr>
        <xdr:spPr>
          <a:xfrm>
            <a:off x="4214" y="2460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23" name="文本框 22">
            <a:hlinkClick xmlns:r="http://schemas.openxmlformats.org/officeDocument/2006/relationships" r:id="rId2"/>
          </xdr:cNvPr>
          <xdr:cNvSpPr txBox="1"/>
        </xdr:nvSpPr>
        <xdr:spPr>
          <a:xfrm>
            <a:off x="4341" y="2520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员工住宿费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7</xdr:col>
      <xdr:colOff>594360</xdr:colOff>
      <xdr:row>7</xdr:row>
      <xdr:rowOff>88900</xdr:rowOff>
    </xdr:from>
    <xdr:to>
      <xdr:col>9</xdr:col>
      <xdr:colOff>603885</xdr:colOff>
      <xdr:row>9</xdr:row>
      <xdr:rowOff>117475</xdr:rowOff>
    </xdr:to>
    <xdr:grpSp>
      <xdr:nvGrpSpPr>
        <xdr:cNvPr id="24" name="组合 23"/>
        <xdr:cNvGrpSpPr/>
      </xdr:nvGrpSpPr>
      <xdr:grpSpPr>
        <a:xfrm>
          <a:off x="5394960" y="1479550"/>
          <a:ext cx="1381125" cy="39052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25" name="流程图: 可选过程 24"/>
          <xdr:cNvSpPr/>
        </xdr:nvSpPr>
        <xdr:spPr>
          <a:xfrm>
            <a:off x="4209" y="245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26" name="文本框 25">
            <a:hlinkClick xmlns:r="http://schemas.openxmlformats.org/officeDocument/2006/relationships" r:id="rId3"/>
          </xdr:cNvPr>
          <xdr:cNvSpPr txBox="1"/>
        </xdr:nvSpPr>
        <xdr:spPr>
          <a:xfrm>
            <a:off x="4336" y="251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工资调整表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7</xdr:col>
      <xdr:colOff>616585</xdr:colOff>
      <xdr:row>14</xdr:row>
      <xdr:rowOff>0</xdr:rowOff>
    </xdr:from>
    <xdr:to>
      <xdr:col>9</xdr:col>
      <xdr:colOff>626110</xdr:colOff>
      <xdr:row>16</xdr:row>
      <xdr:rowOff>6350</xdr:rowOff>
    </xdr:to>
    <xdr:grpSp>
      <xdr:nvGrpSpPr>
        <xdr:cNvPr id="27" name="组合 26"/>
        <xdr:cNvGrpSpPr/>
      </xdr:nvGrpSpPr>
      <xdr:grpSpPr>
        <a:xfrm>
          <a:off x="5417185" y="2657475"/>
          <a:ext cx="1381125" cy="368300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28" name="流程图: 可选过程 27"/>
          <xdr:cNvSpPr/>
        </xdr:nvSpPr>
        <xdr:spPr>
          <a:xfrm>
            <a:off x="4219" y="246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29" name="文本框 28">
            <a:hlinkClick xmlns:r="http://schemas.openxmlformats.org/officeDocument/2006/relationships" r:id="rId4"/>
          </xdr:cNvPr>
          <xdr:cNvSpPr txBox="1"/>
        </xdr:nvSpPr>
        <xdr:spPr>
          <a:xfrm>
            <a:off x="4347" y="252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个人所得税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2</xdr:col>
      <xdr:colOff>428625</xdr:colOff>
      <xdr:row>7</xdr:row>
      <xdr:rowOff>94615</xdr:rowOff>
    </xdr:from>
    <xdr:to>
      <xdr:col>4</xdr:col>
      <xdr:colOff>438150</xdr:colOff>
      <xdr:row>9</xdr:row>
      <xdr:rowOff>123190</xdr:rowOff>
    </xdr:to>
    <xdr:grpSp>
      <xdr:nvGrpSpPr>
        <xdr:cNvPr id="39" name="组合 38"/>
        <xdr:cNvGrpSpPr/>
      </xdr:nvGrpSpPr>
      <xdr:grpSpPr>
        <a:xfrm>
          <a:off x="1800225" y="1485265"/>
          <a:ext cx="1381125" cy="39052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40" name="流程图: 可选过程 39"/>
          <xdr:cNvSpPr/>
        </xdr:nvSpPr>
        <xdr:spPr>
          <a:xfrm>
            <a:off x="4214" y="2460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41" name="文本框 40">
            <a:hlinkClick xmlns:r="http://schemas.openxmlformats.org/officeDocument/2006/relationships" r:id="rId5"/>
          </xdr:cNvPr>
          <xdr:cNvSpPr txBox="1"/>
        </xdr:nvSpPr>
        <xdr:spPr>
          <a:xfrm>
            <a:off x="4341" y="2520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工资汇总表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2</xdr:col>
      <xdr:colOff>413385</xdr:colOff>
      <xdr:row>16</xdr:row>
      <xdr:rowOff>170815</xdr:rowOff>
    </xdr:from>
    <xdr:to>
      <xdr:col>4</xdr:col>
      <xdr:colOff>422910</xdr:colOff>
      <xdr:row>19</xdr:row>
      <xdr:rowOff>12065</xdr:rowOff>
    </xdr:to>
    <xdr:grpSp>
      <xdr:nvGrpSpPr>
        <xdr:cNvPr id="42" name="组合 41"/>
        <xdr:cNvGrpSpPr/>
      </xdr:nvGrpSpPr>
      <xdr:grpSpPr>
        <a:xfrm>
          <a:off x="1784985" y="3190240"/>
          <a:ext cx="1381125" cy="38417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43" name="流程图: 可选过程 42"/>
          <xdr:cNvSpPr/>
        </xdr:nvSpPr>
        <xdr:spPr>
          <a:xfrm>
            <a:off x="4209" y="245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44" name="文本框 43">
            <a:hlinkClick xmlns:r="http://schemas.openxmlformats.org/officeDocument/2006/relationships" r:id="rId6"/>
          </xdr:cNvPr>
          <xdr:cNvSpPr txBox="1"/>
        </xdr:nvSpPr>
        <xdr:spPr>
          <a:xfrm>
            <a:off x="4336" y="251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账号资料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5</xdr:col>
      <xdr:colOff>171450</xdr:colOff>
      <xdr:row>16</xdr:row>
      <xdr:rowOff>170815</xdr:rowOff>
    </xdr:from>
    <xdr:to>
      <xdr:col>7</xdr:col>
      <xdr:colOff>180975</xdr:colOff>
      <xdr:row>19</xdr:row>
      <xdr:rowOff>18415</xdr:rowOff>
    </xdr:to>
    <xdr:grpSp>
      <xdr:nvGrpSpPr>
        <xdr:cNvPr id="45" name="组合 44"/>
        <xdr:cNvGrpSpPr/>
      </xdr:nvGrpSpPr>
      <xdr:grpSpPr>
        <a:xfrm>
          <a:off x="3600450" y="3190240"/>
          <a:ext cx="1381125" cy="39052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46" name="流程图: 可选过程 45"/>
          <xdr:cNvSpPr/>
        </xdr:nvSpPr>
        <xdr:spPr>
          <a:xfrm>
            <a:off x="4214" y="2460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47" name="文本框 46">
            <a:hlinkClick xmlns:r="http://schemas.openxmlformats.org/officeDocument/2006/relationships" r:id="rId7"/>
          </xdr:cNvPr>
          <xdr:cNvSpPr txBox="1"/>
        </xdr:nvSpPr>
        <xdr:spPr>
          <a:xfrm>
            <a:off x="4341" y="2520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计税方法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2</xdr:col>
      <xdr:colOff>413385</xdr:colOff>
      <xdr:row>10</xdr:row>
      <xdr:rowOff>116840</xdr:rowOff>
    </xdr:from>
    <xdr:to>
      <xdr:col>4</xdr:col>
      <xdr:colOff>422910</xdr:colOff>
      <xdr:row>12</xdr:row>
      <xdr:rowOff>145415</xdr:rowOff>
    </xdr:to>
    <xdr:grpSp>
      <xdr:nvGrpSpPr>
        <xdr:cNvPr id="48" name="组合 47"/>
        <xdr:cNvGrpSpPr/>
      </xdr:nvGrpSpPr>
      <xdr:grpSpPr>
        <a:xfrm>
          <a:off x="1784985" y="2050415"/>
          <a:ext cx="1381125" cy="39052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49" name="流程图: 可选过程 48"/>
          <xdr:cNvSpPr/>
        </xdr:nvSpPr>
        <xdr:spPr>
          <a:xfrm>
            <a:off x="4209" y="245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50" name="文本框 49">
            <a:hlinkClick xmlns:r="http://schemas.openxmlformats.org/officeDocument/2006/relationships" r:id="rId8"/>
          </xdr:cNvPr>
          <xdr:cNvSpPr txBox="1"/>
        </xdr:nvSpPr>
        <xdr:spPr>
          <a:xfrm>
            <a:off x="4336" y="251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考勤表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2</xdr:col>
      <xdr:colOff>416560</xdr:colOff>
      <xdr:row>13</xdr:row>
      <xdr:rowOff>158115</xdr:rowOff>
    </xdr:from>
    <xdr:to>
      <xdr:col>4</xdr:col>
      <xdr:colOff>426085</xdr:colOff>
      <xdr:row>15</xdr:row>
      <xdr:rowOff>170815</xdr:rowOff>
    </xdr:to>
    <xdr:grpSp>
      <xdr:nvGrpSpPr>
        <xdr:cNvPr id="51" name="组合 50"/>
        <xdr:cNvGrpSpPr/>
      </xdr:nvGrpSpPr>
      <xdr:grpSpPr>
        <a:xfrm>
          <a:off x="1788160" y="2634615"/>
          <a:ext cx="1381125" cy="374650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52" name="流程图: 可选过程 51"/>
          <xdr:cNvSpPr/>
        </xdr:nvSpPr>
        <xdr:spPr>
          <a:xfrm>
            <a:off x="4219" y="246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53" name="文本框 52">
            <a:hlinkClick xmlns:r="http://schemas.openxmlformats.org/officeDocument/2006/relationships" r:id="rId9"/>
          </xdr:cNvPr>
          <xdr:cNvSpPr txBox="1"/>
        </xdr:nvSpPr>
        <xdr:spPr>
          <a:xfrm>
            <a:off x="4347" y="252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其它扣款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5</xdr:col>
      <xdr:colOff>171450</xdr:colOff>
      <xdr:row>10</xdr:row>
      <xdr:rowOff>123190</xdr:rowOff>
    </xdr:from>
    <xdr:to>
      <xdr:col>7</xdr:col>
      <xdr:colOff>180975</xdr:colOff>
      <xdr:row>12</xdr:row>
      <xdr:rowOff>151765</xdr:rowOff>
    </xdr:to>
    <xdr:grpSp>
      <xdr:nvGrpSpPr>
        <xdr:cNvPr id="54" name="组合 53"/>
        <xdr:cNvGrpSpPr/>
      </xdr:nvGrpSpPr>
      <xdr:grpSpPr>
        <a:xfrm>
          <a:off x="3600450" y="2056765"/>
          <a:ext cx="1381125" cy="39052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55" name="流程图: 可选过程 54"/>
          <xdr:cNvSpPr/>
        </xdr:nvSpPr>
        <xdr:spPr>
          <a:xfrm>
            <a:off x="4214" y="2460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56" name="文本框 55">
            <a:hlinkClick xmlns:r="http://schemas.openxmlformats.org/officeDocument/2006/relationships" r:id="rId10"/>
          </xdr:cNvPr>
          <xdr:cNvSpPr txBox="1"/>
        </xdr:nvSpPr>
        <xdr:spPr>
          <a:xfrm>
            <a:off x="4341" y="2520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员工伙食费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5</xdr:col>
      <xdr:colOff>165100</xdr:colOff>
      <xdr:row>13</xdr:row>
      <xdr:rowOff>170815</xdr:rowOff>
    </xdr:from>
    <xdr:to>
      <xdr:col>7</xdr:col>
      <xdr:colOff>174625</xdr:colOff>
      <xdr:row>16</xdr:row>
      <xdr:rowOff>2540</xdr:rowOff>
    </xdr:to>
    <xdr:grpSp>
      <xdr:nvGrpSpPr>
        <xdr:cNvPr id="57" name="组合 56"/>
        <xdr:cNvGrpSpPr/>
      </xdr:nvGrpSpPr>
      <xdr:grpSpPr>
        <a:xfrm>
          <a:off x="3594100" y="2647315"/>
          <a:ext cx="1381125" cy="374650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58" name="流程图: 可选过程 57"/>
          <xdr:cNvSpPr/>
        </xdr:nvSpPr>
        <xdr:spPr>
          <a:xfrm>
            <a:off x="4209" y="245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59" name="文本框 58">
            <a:hlinkClick xmlns:r="http://schemas.openxmlformats.org/officeDocument/2006/relationships" r:id="rId11"/>
          </xdr:cNvPr>
          <xdr:cNvSpPr txBox="1"/>
        </xdr:nvSpPr>
        <xdr:spPr>
          <a:xfrm>
            <a:off x="4336" y="251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奖惩及其他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5</xdr:col>
      <xdr:colOff>168275</xdr:colOff>
      <xdr:row>7</xdr:row>
      <xdr:rowOff>82550</xdr:rowOff>
    </xdr:from>
    <xdr:to>
      <xdr:col>7</xdr:col>
      <xdr:colOff>177800</xdr:colOff>
      <xdr:row>9</xdr:row>
      <xdr:rowOff>111125</xdr:rowOff>
    </xdr:to>
    <xdr:grpSp>
      <xdr:nvGrpSpPr>
        <xdr:cNvPr id="60" name="组合 59"/>
        <xdr:cNvGrpSpPr/>
      </xdr:nvGrpSpPr>
      <xdr:grpSpPr>
        <a:xfrm>
          <a:off x="3597275" y="1473200"/>
          <a:ext cx="1381125" cy="390525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61" name="流程图: 可选过程 60"/>
          <xdr:cNvSpPr/>
        </xdr:nvSpPr>
        <xdr:spPr>
          <a:xfrm>
            <a:off x="4219" y="246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62" name="文本框 61">
            <a:hlinkClick xmlns:r="http://schemas.openxmlformats.org/officeDocument/2006/relationships" r:id="rId12"/>
          </xdr:cNvPr>
          <xdr:cNvSpPr txBox="1"/>
        </xdr:nvSpPr>
        <xdr:spPr>
          <a:xfrm>
            <a:off x="4347" y="252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工资查询表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7</xdr:col>
      <xdr:colOff>626110</xdr:colOff>
      <xdr:row>16</xdr:row>
      <xdr:rowOff>171450</xdr:rowOff>
    </xdr:from>
    <xdr:to>
      <xdr:col>9</xdr:col>
      <xdr:colOff>635000</xdr:colOff>
      <xdr:row>18</xdr:row>
      <xdr:rowOff>177800</xdr:rowOff>
    </xdr:to>
    <xdr:grpSp>
      <xdr:nvGrpSpPr>
        <xdr:cNvPr id="63" name="组合 62"/>
        <xdr:cNvGrpSpPr/>
      </xdr:nvGrpSpPr>
      <xdr:grpSpPr>
        <a:xfrm>
          <a:off x="5426710" y="3190875"/>
          <a:ext cx="1380490" cy="368300"/>
          <a:chOff x="4215" y="2460"/>
          <a:chExt cx="2310" cy="705"/>
        </a:xfrm>
        <a:solidFill>
          <a:schemeClr val="tx2">
            <a:lumMod val="60000"/>
            <a:lumOff val="40000"/>
          </a:schemeClr>
        </a:solidFill>
        <a:effectLst/>
      </xdr:grpSpPr>
      <xdr:sp>
        <xdr:nvSpPr>
          <xdr:cNvPr id="64" name="流程图: 可选过程 63"/>
          <xdr:cNvSpPr/>
        </xdr:nvSpPr>
        <xdr:spPr>
          <a:xfrm>
            <a:off x="4219" y="2465"/>
            <a:ext cx="2310" cy="705"/>
          </a:xfrm>
          <a:prstGeom prst="flowChartAlternateProcess">
            <a:avLst/>
          </a:prstGeom>
          <a:grpFill/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65" name="文本框 64">
            <a:hlinkClick xmlns:r="http://schemas.openxmlformats.org/officeDocument/2006/relationships" r:id="rId1"/>
          </xdr:cNvPr>
          <xdr:cNvSpPr txBox="1"/>
        </xdr:nvSpPr>
        <xdr:spPr>
          <a:xfrm>
            <a:off x="4347" y="2525"/>
            <a:ext cx="2103" cy="58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工资查询</a:t>
            </a:r>
            <a:endParaRPr lang="zh-CN" altLang="en-US" sz="1600" b="1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76200</xdr:colOff>
      <xdr:row>0</xdr:row>
      <xdr:rowOff>257175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0" y="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495300</xdr:colOff>
      <xdr:row>0</xdr:row>
      <xdr:rowOff>257175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0" y="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0</xdr:row>
      <xdr:rowOff>257175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0" y="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876300</xdr:colOff>
      <xdr:row>0</xdr:row>
      <xdr:rowOff>257175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0" y="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276225</xdr:colOff>
      <xdr:row>0</xdr:row>
      <xdr:rowOff>66675</xdr:rowOff>
    </xdr:from>
    <xdr:to>
      <xdr:col>3</xdr:col>
      <xdr:colOff>247650</xdr:colOff>
      <xdr:row>0</xdr:row>
      <xdr:rowOff>323850</xdr:rowOff>
    </xdr:to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276225" y="66675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941917</xdr:colOff>
      <xdr:row>0</xdr:row>
      <xdr:rowOff>21166</xdr:rowOff>
    </xdr:from>
    <xdr:to>
      <xdr:col>3</xdr:col>
      <xdr:colOff>353484</xdr:colOff>
      <xdr:row>0</xdr:row>
      <xdr:rowOff>278341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941705" y="20955"/>
          <a:ext cx="148780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47625</xdr:rowOff>
        </xdr:from>
        <xdr:to>
          <xdr:col>10</xdr:col>
          <xdr:colOff>142875</xdr:colOff>
          <xdr:row>19</xdr:row>
          <xdr:rowOff>19050</xdr:rowOff>
        </xdr:to>
        <xdr:sp>
          <xdr:nvSpPr>
            <xdr:cNvPr id="17409" name="Group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409575" y="1419225"/>
              <a:ext cx="6924675" cy="21526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123825</xdr:rowOff>
        </xdr:from>
        <xdr:to>
          <xdr:col>10</xdr:col>
          <xdr:colOff>123825</xdr:colOff>
          <xdr:row>6</xdr:row>
          <xdr:rowOff>66675</xdr:rowOff>
        </xdr:to>
        <xdr:sp>
          <xdr:nvSpPr>
            <xdr:cNvPr id="17411" name="Group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409575" y="752475"/>
              <a:ext cx="6905625" cy="4953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161925</xdr:rowOff>
        </xdr:from>
        <xdr:to>
          <xdr:col>9</xdr:col>
          <xdr:colOff>104775</xdr:colOff>
          <xdr:row>21</xdr:row>
          <xdr:rowOff>95250</xdr:rowOff>
        </xdr:to>
        <xdr:sp>
          <xdr:nvSpPr>
            <xdr:cNvPr id="17427" name="Group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2543175" y="3714750"/>
              <a:ext cx="3819525" cy="6572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2</xdr:col>
      <xdr:colOff>571500</xdr:colOff>
      <xdr:row>20</xdr:row>
      <xdr:rowOff>104775</xdr:rowOff>
    </xdr:from>
    <xdr:to>
      <xdr:col>4</xdr:col>
      <xdr:colOff>142875</xdr:colOff>
      <xdr:row>20</xdr:row>
      <xdr:rowOff>361950</xdr:rowOff>
    </xdr:to>
    <xdr:sp>
      <xdr:nvSpPr>
        <xdr:cNvPr id="7" name="矩形 6">
          <a:hlinkClick xmlns:r="http://schemas.openxmlformats.org/officeDocument/2006/relationships" r:id="rId1"/>
        </xdr:cNvPr>
        <xdr:cNvSpPr/>
      </xdr:nvSpPr>
      <xdr:spPr>
        <a:xfrm>
          <a:off x="1076325" y="3895725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义启小魏楷" panose="02010601030101010101" pitchFamily="2" charset="-122"/>
              <a:ea typeface="义启小魏楷" panose="02010601030101010101" pitchFamily="2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义启小魏楷" panose="02010601030101010101" pitchFamily="2" charset="-122"/>
            <a:ea typeface="义启小魏楷" panose="02010601030101010101" pitchFamily="2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0</xdr:row>
      <xdr:rowOff>28575</xdr:rowOff>
    </xdr:from>
    <xdr:to>
      <xdr:col>3</xdr:col>
      <xdr:colOff>581025</xdr:colOff>
      <xdr:row>0</xdr:row>
      <xdr:rowOff>285750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695325" y="28575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104774</xdr:colOff>
      <xdr:row>0</xdr:row>
      <xdr:rowOff>47625</xdr:rowOff>
    </xdr:from>
    <xdr:to>
      <xdr:col>3</xdr:col>
      <xdr:colOff>85724</xdr:colOff>
      <xdr:row>0</xdr:row>
      <xdr:rowOff>304800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789940" y="47625"/>
          <a:ext cx="124777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161925</xdr:colOff>
      <xdr:row>0</xdr:row>
      <xdr:rowOff>38100</xdr:rowOff>
    </xdr:from>
    <xdr:to>
      <xdr:col>7</xdr:col>
      <xdr:colOff>352425</xdr:colOff>
      <xdr:row>0</xdr:row>
      <xdr:rowOff>295275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6343650" y="3810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9525</xdr:colOff>
      <xdr:row>0</xdr:row>
      <xdr:rowOff>76200</xdr:rowOff>
    </xdr:from>
    <xdr:to>
      <xdr:col>7</xdr:col>
      <xdr:colOff>276225</xdr:colOff>
      <xdr:row>0</xdr:row>
      <xdr:rowOff>333375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6667500" y="7620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义启小魏楷" panose="02010601030101010101" pitchFamily="2" charset="-122"/>
              <a:ea typeface="义启小魏楷" panose="02010601030101010101" pitchFamily="2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义启小魏楷" panose="02010601030101010101" pitchFamily="2" charset="-122"/>
            <a:ea typeface="义启小魏楷" panose="02010601030101010101" pitchFamily="2" charset="-122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0</xdr:row>
      <xdr:rowOff>257175</xdr:rowOff>
    </xdr:to>
    <xdr:sp>
      <xdr:nvSpPr>
        <xdr:cNvPr id="4" name="矩形 3">
          <a:hlinkClick xmlns:r="http://schemas.openxmlformats.org/officeDocument/2006/relationships" r:id="rId1"/>
        </xdr:cNvPr>
        <xdr:cNvSpPr/>
      </xdr:nvSpPr>
      <xdr:spPr>
        <a:xfrm>
          <a:off x="0" y="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104775</xdr:colOff>
      <xdr:row>0</xdr:row>
      <xdr:rowOff>257175</xdr:rowOff>
    </xdr:to>
    <xdr:sp>
      <xdr:nvSpPr>
        <xdr:cNvPr id="3" name="矩形 2">
          <a:hlinkClick xmlns:r="http://schemas.openxmlformats.org/officeDocument/2006/relationships" r:id="rId1"/>
        </xdr:cNvPr>
        <xdr:cNvSpPr/>
      </xdr:nvSpPr>
      <xdr:spPr>
        <a:xfrm>
          <a:off x="0" y="0"/>
          <a:ext cx="14859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ctr"/>
        <a:lstStyle/>
        <a:p>
          <a:pPr algn="l"/>
          <a:r>
            <a:rPr lang="zh-CN" altLang="en-US" sz="2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  <a:endParaRPr lang="zh-CN" altLang="en-US" sz="2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L32" sqref="L32"/>
    </sheetView>
  </sheetViews>
  <sheetFormatPr defaultColWidth="9" defaultRowHeight="14.25"/>
  <cols>
    <col min="1" max="11" width="9" style="285"/>
    <col min="12" max="12" width="15" style="285" customWidth="1"/>
    <col min="13" max="16384" width="9" style="285"/>
  </cols>
  <sheetData>
    <row r="1" spans="1:1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ht="24" customHeight="1" spans="1:12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>
      <c r="A3" s="287" t="s">
        <v>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2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12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</row>
    <row r="7" spans="1:12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</row>
    <row r="8" spans="1:12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</row>
    <row r="9" spans="1:12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</row>
    <row r="10" spans="1:12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</row>
    <row r="11" spans="1:12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</row>
    <row r="12" spans="1:12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</row>
    <row r="13" spans="1:12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14" spans="1:12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</row>
    <row r="15" spans="1:12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</row>
    <row r="16" spans="1:12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</row>
    <row r="17" spans="1:12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</row>
    <row r="18" spans="1:12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</row>
    <row r="19" spans="1:12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</row>
    <row r="20" spans="1:12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</row>
    <row r="21" spans="1:12">
      <c r="A21" s="286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</row>
    <row r="22" spans="1:12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</row>
    <row r="23" spans="1:12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</row>
    <row r="24" spans="1:12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</row>
  </sheetData>
  <mergeCells count="3">
    <mergeCell ref="A1:L2"/>
    <mergeCell ref="A3:L5"/>
    <mergeCell ref="A6:L24"/>
  </mergeCells>
  <pageMargins left="0" right="0" top="0" bottom="0" header="0" footer="0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F18" sqref="F18"/>
    </sheetView>
  </sheetViews>
  <sheetFormatPr defaultColWidth="9" defaultRowHeight="14.25" outlineLevelCol="7"/>
  <cols>
    <col min="1" max="1" width="9.25" style="96" customWidth="1"/>
    <col min="2" max="2" width="9.25" style="36" customWidth="1"/>
    <col min="3" max="5" width="6" style="36" customWidth="1"/>
    <col min="6" max="6" width="48.25" style="36" customWidth="1"/>
    <col min="7" max="7" width="12.125" style="36" customWidth="1"/>
    <col min="8" max="16384" width="9" style="36"/>
  </cols>
  <sheetData>
    <row r="1" ht="24.95" customHeight="1" spans="1:7">
      <c r="A1" s="97" t="s">
        <v>73</v>
      </c>
      <c r="B1" s="97"/>
      <c r="C1" s="97"/>
      <c r="D1" s="97"/>
      <c r="E1" s="97"/>
      <c r="F1" s="97"/>
      <c r="G1" s="97"/>
    </row>
    <row r="2" ht="17.1" customHeight="1" spans="1:7">
      <c r="A2" s="98" t="s">
        <v>74</v>
      </c>
      <c r="B2" s="98"/>
      <c r="C2" s="99"/>
      <c r="D2" s="99"/>
      <c r="E2" s="100" t="str">
        <f>工资汇总表!I2</f>
        <v>日期：</v>
      </c>
      <c r="F2" s="100"/>
      <c r="G2" s="100"/>
    </row>
    <row r="3" s="95" customFormat="1" ht="30.75" customHeight="1" spans="1:7">
      <c r="A3" s="101" t="s">
        <v>59</v>
      </c>
      <c r="B3" s="102" t="s">
        <v>49</v>
      </c>
      <c r="C3" s="103" t="s">
        <v>75</v>
      </c>
      <c r="D3" s="103" t="s">
        <v>76</v>
      </c>
      <c r="E3" s="104" t="s">
        <v>77</v>
      </c>
      <c r="F3" s="104" t="s">
        <v>57</v>
      </c>
      <c r="G3" s="104" t="s">
        <v>61</v>
      </c>
    </row>
    <row r="4" s="95" customFormat="1" ht="18" customHeight="1" spans="1:7">
      <c r="A4" s="105"/>
      <c r="B4" s="106"/>
      <c r="C4" s="107"/>
      <c r="D4" s="107"/>
      <c r="E4" s="107"/>
      <c r="F4" s="107"/>
      <c r="G4" s="108"/>
    </row>
    <row r="5" s="95" customFormat="1" ht="18" customHeight="1" spans="1:7">
      <c r="A5" s="109"/>
      <c r="B5" s="110"/>
      <c r="C5" s="111"/>
      <c r="D5" s="111"/>
      <c r="E5" s="111"/>
      <c r="F5" s="111"/>
      <c r="G5" s="112"/>
    </row>
    <row r="6" s="95" customFormat="1" ht="18" customHeight="1" spans="1:7">
      <c r="A6" s="109"/>
      <c r="B6" s="110"/>
      <c r="C6" s="111"/>
      <c r="D6" s="111"/>
      <c r="E6" s="111"/>
      <c r="F6" s="111"/>
      <c r="G6" s="112"/>
    </row>
    <row r="7" s="95" customFormat="1" ht="18" customHeight="1" spans="1:7">
      <c r="A7" s="109"/>
      <c r="B7" s="110"/>
      <c r="C7" s="111"/>
      <c r="D7" s="111"/>
      <c r="E7" s="111"/>
      <c r="F7" s="111"/>
      <c r="G7" s="112"/>
    </row>
    <row r="8" s="95" customFormat="1" ht="18" customHeight="1" spans="1:7">
      <c r="A8" s="109"/>
      <c r="B8" s="110"/>
      <c r="C8" s="111"/>
      <c r="D8" s="111"/>
      <c r="E8" s="111"/>
      <c r="F8" s="111"/>
      <c r="G8" s="112"/>
    </row>
    <row r="9" s="95" customFormat="1" ht="18" customHeight="1" spans="1:7">
      <c r="A9" s="109"/>
      <c r="B9" s="110"/>
      <c r="C9" s="111"/>
      <c r="D9" s="111"/>
      <c r="E9" s="111"/>
      <c r="F9" s="111"/>
      <c r="G9" s="112"/>
    </row>
    <row r="10" s="95" customFormat="1" ht="18" customHeight="1" spans="1:7">
      <c r="A10" s="109"/>
      <c r="B10" s="110"/>
      <c r="C10" s="111"/>
      <c r="D10" s="111"/>
      <c r="E10" s="111"/>
      <c r="F10" s="111"/>
      <c r="G10" s="112"/>
    </row>
    <row r="11" s="95" customFormat="1" ht="18" customHeight="1" spans="1:7">
      <c r="A11" s="109"/>
      <c r="B11" s="110"/>
      <c r="C11" s="111"/>
      <c r="D11" s="111"/>
      <c r="E11" s="111"/>
      <c r="F11" s="111"/>
      <c r="G11" s="112"/>
    </row>
    <row r="12" s="95" customFormat="1" ht="18" customHeight="1" spans="1:7">
      <c r="A12" s="109"/>
      <c r="B12" s="110"/>
      <c r="C12" s="111"/>
      <c r="D12" s="111"/>
      <c r="E12" s="111"/>
      <c r="F12" s="111"/>
      <c r="G12" s="112"/>
    </row>
    <row r="13" s="95" customFormat="1" ht="18" customHeight="1" spans="1:7">
      <c r="A13" s="109"/>
      <c r="B13" s="110"/>
      <c r="C13" s="111"/>
      <c r="D13" s="111"/>
      <c r="E13" s="111"/>
      <c r="F13" s="111"/>
      <c r="G13" s="112"/>
    </row>
    <row r="14" s="95" customFormat="1" ht="18" customHeight="1" spans="1:7">
      <c r="A14" s="109"/>
      <c r="B14" s="110"/>
      <c r="C14" s="111"/>
      <c r="D14" s="111"/>
      <c r="E14" s="111"/>
      <c r="F14" s="111"/>
      <c r="G14" s="112"/>
    </row>
    <row r="15" s="95" customFormat="1" ht="18" customHeight="1" spans="1:7">
      <c r="A15" s="109"/>
      <c r="B15" s="110"/>
      <c r="C15" s="111"/>
      <c r="D15" s="111"/>
      <c r="E15" s="111"/>
      <c r="F15" s="111"/>
      <c r="G15" s="112"/>
    </row>
    <row r="16" s="95" customFormat="1" ht="18" customHeight="1" spans="1:7">
      <c r="A16" s="109"/>
      <c r="B16" s="110"/>
      <c r="C16" s="111"/>
      <c r="D16" s="111"/>
      <c r="E16" s="111"/>
      <c r="F16" s="111"/>
      <c r="G16" s="112"/>
    </row>
    <row r="17" s="95" customFormat="1" ht="18" customHeight="1" spans="1:7">
      <c r="A17" s="109"/>
      <c r="B17" s="110"/>
      <c r="C17" s="111"/>
      <c r="D17" s="111"/>
      <c r="E17" s="111"/>
      <c r="F17" s="111"/>
      <c r="G17" s="112"/>
    </row>
    <row r="18" s="95" customFormat="1" ht="18" customHeight="1" spans="1:7">
      <c r="A18" s="109"/>
      <c r="B18" s="110"/>
      <c r="C18" s="111"/>
      <c r="D18" s="111"/>
      <c r="E18" s="111"/>
      <c r="F18" s="111"/>
      <c r="G18" s="112"/>
    </row>
    <row r="19" s="95" customFormat="1" ht="18" customHeight="1" spans="1:7">
      <c r="A19" s="109"/>
      <c r="B19" s="110"/>
      <c r="C19" s="111"/>
      <c r="D19" s="111"/>
      <c r="E19" s="111"/>
      <c r="F19" s="111"/>
      <c r="G19" s="112"/>
    </row>
    <row r="20" ht="18" customHeight="1" spans="1:8">
      <c r="A20" s="113"/>
      <c r="B20" s="114"/>
      <c r="C20" s="59"/>
      <c r="D20" s="59"/>
      <c r="E20" s="59"/>
      <c r="F20" s="59"/>
      <c r="G20" s="115"/>
      <c r="H20" s="116"/>
    </row>
    <row r="21" ht="18" customHeight="1" spans="1:7">
      <c r="A21" s="117" t="s">
        <v>78</v>
      </c>
      <c r="B21" s="118"/>
      <c r="C21" s="119"/>
      <c r="D21" s="119"/>
      <c r="E21" s="119"/>
      <c r="F21" s="119"/>
      <c r="G21" s="120">
        <f>SUM(G20:G20)</f>
        <v>0</v>
      </c>
    </row>
    <row r="23" spans="7:8">
      <c r="G23" s="121"/>
      <c r="H23" s="121"/>
    </row>
    <row r="24" spans="6:8">
      <c r="F24" s="122"/>
      <c r="G24" s="121"/>
      <c r="H24" s="121"/>
    </row>
    <row r="25" spans="6:8">
      <c r="F25" s="122"/>
      <c r="G25" s="121"/>
      <c r="H25" s="121"/>
    </row>
  </sheetData>
  <mergeCells count="5">
    <mergeCell ref="A1:G1"/>
    <mergeCell ref="A2:B2"/>
    <mergeCell ref="C2:D2"/>
    <mergeCell ref="E2:G2"/>
    <mergeCell ref="A21:B21"/>
  </mergeCells>
  <pageMargins left="0.75" right="0.75" top="1" bottom="1" header="0.5" footer="0.5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workbookViewId="0">
      <selection activeCell="E13" sqref="E13"/>
    </sheetView>
  </sheetViews>
  <sheetFormatPr defaultColWidth="9" defaultRowHeight="14.25"/>
  <cols>
    <col min="1" max="1" width="5.25" style="69" customWidth="1"/>
    <col min="2" max="3" width="7.75" style="70" customWidth="1"/>
    <col min="4" max="4" width="18.375" style="71" customWidth="1"/>
    <col min="5" max="5" width="12.25" style="71" customWidth="1"/>
    <col min="6" max="6" width="15" style="72" customWidth="1"/>
    <col min="7" max="7" width="8.125" style="73" customWidth="1"/>
    <col min="8" max="8" width="22.625" style="73" customWidth="1"/>
    <col min="9" max="9" width="11.625" style="73" customWidth="1"/>
    <col min="10" max="16384" width="9" style="74"/>
  </cols>
  <sheetData>
    <row r="1" ht="30.75" customHeight="1" spans="1:9">
      <c r="A1" s="75" t="s">
        <v>79</v>
      </c>
      <c r="B1" s="75"/>
      <c r="C1" s="75"/>
      <c r="D1" s="75"/>
      <c r="E1" s="75"/>
      <c r="F1" s="75"/>
      <c r="G1" s="75"/>
      <c r="H1" s="75"/>
      <c r="I1" s="91"/>
    </row>
    <row r="2" ht="30.75" customHeight="1" spans="1:9">
      <c r="A2" s="76" t="s">
        <v>47</v>
      </c>
      <c r="B2" s="77" t="s">
        <v>48</v>
      </c>
      <c r="C2" s="77" t="s">
        <v>49</v>
      </c>
      <c r="D2" s="78" t="s">
        <v>80</v>
      </c>
      <c r="E2" s="78" t="s">
        <v>81</v>
      </c>
      <c r="F2" s="79" t="s">
        <v>82</v>
      </c>
      <c r="G2" s="79" t="s">
        <v>83</v>
      </c>
      <c r="H2" s="80" t="s">
        <v>84</v>
      </c>
      <c r="I2" s="92"/>
    </row>
    <row r="3" ht="15" customHeight="1" spans="1:9">
      <c r="A3" s="81"/>
      <c r="B3" s="82"/>
      <c r="C3" s="82"/>
      <c r="D3" s="83"/>
      <c r="E3" s="83"/>
      <c r="F3" s="84"/>
      <c r="G3" s="84"/>
      <c r="H3" s="85"/>
      <c r="I3" s="93"/>
    </row>
    <row r="4" ht="15" customHeight="1" spans="1:9">
      <c r="A4" s="81"/>
      <c r="B4" s="82"/>
      <c r="C4" s="82"/>
      <c r="D4" s="83"/>
      <c r="E4" s="83"/>
      <c r="F4" s="84"/>
      <c r="G4" s="84"/>
      <c r="H4" s="85"/>
      <c r="I4" s="93"/>
    </row>
    <row r="5" ht="15" customHeight="1" spans="1:9">
      <c r="A5" s="81"/>
      <c r="B5" s="82"/>
      <c r="C5" s="82"/>
      <c r="D5" s="83"/>
      <c r="E5" s="83"/>
      <c r="F5" s="84"/>
      <c r="G5" s="84"/>
      <c r="H5" s="85"/>
      <c r="I5" s="93"/>
    </row>
    <row r="6" ht="15" customHeight="1" spans="1:9">
      <c r="A6" s="81"/>
      <c r="B6" s="82"/>
      <c r="C6" s="82"/>
      <c r="D6" s="83"/>
      <c r="E6" s="83"/>
      <c r="F6" s="84"/>
      <c r="G6" s="85"/>
      <c r="H6" s="85"/>
      <c r="I6" s="93"/>
    </row>
    <row r="7" ht="15" customHeight="1" spans="1:9">
      <c r="A7" s="81"/>
      <c r="B7" s="82"/>
      <c r="C7" s="82"/>
      <c r="D7" s="83"/>
      <c r="E7" s="83"/>
      <c r="F7" s="84"/>
      <c r="G7" s="85"/>
      <c r="H7" s="85"/>
      <c r="I7" s="93"/>
    </row>
    <row r="8" ht="15" customHeight="1" spans="1:9">
      <c r="A8" s="81"/>
      <c r="B8" s="82"/>
      <c r="C8" s="82"/>
      <c r="D8" s="83"/>
      <c r="E8" s="83"/>
      <c r="F8" s="84"/>
      <c r="G8" s="85"/>
      <c r="H8" s="85"/>
      <c r="I8" s="93"/>
    </row>
    <row r="9" ht="15" customHeight="1" spans="1:9">
      <c r="A9" s="81"/>
      <c r="B9" s="82"/>
      <c r="C9" s="82"/>
      <c r="D9" s="83"/>
      <c r="E9" s="83"/>
      <c r="F9" s="84"/>
      <c r="G9" s="85"/>
      <c r="H9" s="85"/>
      <c r="I9" s="93"/>
    </row>
    <row r="10" ht="15" customHeight="1" spans="1:9">
      <c r="A10" s="81"/>
      <c r="B10" s="82"/>
      <c r="C10" s="82"/>
      <c r="D10" s="83"/>
      <c r="E10" s="83"/>
      <c r="F10" s="84"/>
      <c r="G10" s="85"/>
      <c r="H10" s="85"/>
      <c r="I10" s="93"/>
    </row>
    <row r="11" ht="15" customHeight="1" spans="1:9">
      <c r="A11" s="81"/>
      <c r="B11" s="82"/>
      <c r="C11" s="82"/>
      <c r="D11" s="83"/>
      <c r="E11" s="83"/>
      <c r="F11" s="84"/>
      <c r="G11" s="85"/>
      <c r="H11" s="85"/>
      <c r="I11" s="93"/>
    </row>
    <row r="12" ht="15" customHeight="1" spans="1:9">
      <c r="A12" s="81"/>
      <c r="B12" s="82"/>
      <c r="C12" s="82"/>
      <c r="D12" s="83"/>
      <c r="E12" s="83"/>
      <c r="F12" s="84"/>
      <c r="G12" s="85"/>
      <c r="H12" s="85"/>
      <c r="I12" s="93"/>
    </row>
    <row r="13" ht="15" customHeight="1" spans="1:9">
      <c r="A13" s="81"/>
      <c r="B13" s="82"/>
      <c r="C13" s="82"/>
      <c r="D13" s="83"/>
      <c r="E13" s="83"/>
      <c r="F13" s="84"/>
      <c r="G13" s="85"/>
      <c r="H13" s="85"/>
      <c r="I13" s="93"/>
    </row>
    <row r="14" ht="15" customHeight="1" spans="1:9">
      <c r="A14" s="81"/>
      <c r="B14" s="82"/>
      <c r="C14" s="82"/>
      <c r="D14" s="83"/>
      <c r="E14" s="83"/>
      <c r="F14" s="84"/>
      <c r="G14" s="85"/>
      <c r="H14" s="85"/>
      <c r="I14" s="93"/>
    </row>
    <row r="15" ht="15" customHeight="1" spans="1:9">
      <c r="A15" s="81"/>
      <c r="B15" s="82"/>
      <c r="C15" s="82"/>
      <c r="D15" s="83"/>
      <c r="E15" s="83"/>
      <c r="F15" s="84"/>
      <c r="G15" s="85"/>
      <c r="H15" s="85"/>
      <c r="I15" s="93"/>
    </row>
    <row r="16" ht="15" customHeight="1" spans="1:9">
      <c r="A16" s="81"/>
      <c r="B16" s="82"/>
      <c r="C16" s="82"/>
      <c r="D16" s="83"/>
      <c r="E16" s="83"/>
      <c r="F16" s="84"/>
      <c r="G16" s="85"/>
      <c r="H16" s="85"/>
      <c r="I16" s="93"/>
    </row>
    <row r="17" ht="15" customHeight="1" spans="1:9">
      <c r="A17" s="81"/>
      <c r="B17" s="82"/>
      <c r="C17" s="82"/>
      <c r="D17" s="83"/>
      <c r="E17" s="83"/>
      <c r="F17" s="84"/>
      <c r="G17" s="85"/>
      <c r="H17" s="85"/>
      <c r="I17" s="93"/>
    </row>
    <row r="18" ht="15" customHeight="1" spans="1:9">
      <c r="A18" s="81"/>
      <c r="B18" s="82"/>
      <c r="C18" s="82"/>
      <c r="D18" s="83"/>
      <c r="E18" s="83"/>
      <c r="F18" s="84"/>
      <c r="G18" s="85"/>
      <c r="H18" s="85"/>
      <c r="I18" s="93"/>
    </row>
    <row r="19" ht="15" customHeight="1" spans="1:9">
      <c r="A19" s="81"/>
      <c r="B19" s="82"/>
      <c r="C19" s="82"/>
      <c r="D19" s="83"/>
      <c r="E19" s="83"/>
      <c r="F19" s="84"/>
      <c r="G19" s="85"/>
      <c r="H19" s="85"/>
      <c r="I19" s="93"/>
    </row>
    <row r="20" ht="15" customHeight="1" spans="1:9">
      <c r="A20" s="81"/>
      <c r="B20" s="82"/>
      <c r="C20" s="82"/>
      <c r="D20" s="83"/>
      <c r="E20" s="83"/>
      <c r="F20" s="84"/>
      <c r="G20" s="85"/>
      <c r="H20" s="85"/>
      <c r="I20" s="93"/>
    </row>
    <row r="21" ht="15" customHeight="1" spans="1:9">
      <c r="A21" s="81"/>
      <c r="B21" s="82"/>
      <c r="C21" s="82"/>
      <c r="D21" s="83"/>
      <c r="E21" s="83"/>
      <c r="F21" s="84"/>
      <c r="G21" s="85"/>
      <c r="H21" s="85"/>
      <c r="I21" s="93"/>
    </row>
    <row r="22" ht="15" customHeight="1" spans="1:9">
      <c r="A22" s="81"/>
      <c r="B22" s="82"/>
      <c r="C22" s="82"/>
      <c r="D22" s="83"/>
      <c r="E22" s="83"/>
      <c r="F22" s="84"/>
      <c r="G22" s="85"/>
      <c r="H22" s="85"/>
      <c r="I22" s="93"/>
    </row>
    <row r="23" ht="15" customHeight="1" spans="1:9">
      <c r="A23" s="81"/>
      <c r="B23" s="82"/>
      <c r="C23" s="82"/>
      <c r="D23" s="83"/>
      <c r="E23" s="83"/>
      <c r="F23" s="84"/>
      <c r="G23" s="85"/>
      <c r="H23" s="85"/>
      <c r="I23" s="93"/>
    </row>
    <row r="24" ht="15" customHeight="1" spans="1:9">
      <c r="A24" s="81"/>
      <c r="B24" s="82"/>
      <c r="C24" s="82"/>
      <c r="D24" s="83"/>
      <c r="E24" s="83"/>
      <c r="F24" s="84"/>
      <c r="G24" s="85"/>
      <c r="H24" s="85"/>
      <c r="I24" s="93"/>
    </row>
    <row r="25" ht="15" customHeight="1" spans="1:9">
      <c r="A25" s="81"/>
      <c r="B25" s="82"/>
      <c r="C25" s="82"/>
      <c r="D25" s="83"/>
      <c r="E25" s="83"/>
      <c r="F25" s="84"/>
      <c r="G25" s="85"/>
      <c r="H25" s="85"/>
      <c r="I25" s="93"/>
    </row>
    <row r="26" ht="15" customHeight="1" spans="1:9">
      <c r="A26" s="81"/>
      <c r="B26" s="82"/>
      <c r="C26" s="82"/>
      <c r="D26" s="83"/>
      <c r="E26" s="83"/>
      <c r="F26" s="84"/>
      <c r="G26" s="85"/>
      <c r="H26" s="85"/>
      <c r="I26" s="93"/>
    </row>
    <row r="27" ht="15" customHeight="1" spans="1:9">
      <c r="A27" s="81"/>
      <c r="B27" s="82"/>
      <c r="C27" s="82"/>
      <c r="D27" s="83"/>
      <c r="E27" s="83"/>
      <c r="F27" s="84"/>
      <c r="G27" s="85"/>
      <c r="H27" s="85"/>
      <c r="I27" s="93"/>
    </row>
    <row r="28" ht="15" customHeight="1" spans="1:9">
      <c r="A28" s="81"/>
      <c r="B28" s="82"/>
      <c r="C28" s="82"/>
      <c r="D28" s="83"/>
      <c r="E28" s="83"/>
      <c r="F28" s="84"/>
      <c r="G28" s="85"/>
      <c r="H28" s="85"/>
      <c r="I28" s="93"/>
    </row>
    <row r="29" ht="15" customHeight="1" spans="1:9">
      <c r="A29" s="86"/>
      <c r="B29" s="87"/>
      <c r="C29" s="87"/>
      <c r="D29" s="88"/>
      <c r="E29" s="88"/>
      <c r="F29" s="89"/>
      <c r="G29" s="90"/>
      <c r="H29" s="90"/>
      <c r="I29" s="94"/>
    </row>
  </sheetData>
  <mergeCells count="1">
    <mergeCell ref="A1:H1"/>
  </mergeCells>
  <conditionalFormatting sqref="H3:I29">
    <cfRule type="cellIs" dxfId="1" priority="2" stopIfTrue="1" operator="equal">
      <formula>"现金发放"</formula>
    </cfRule>
  </conditionalFormatting>
  <pageMargins left="0.75" right="0.75" top="1" bottom="1" header="0.5" footer="0.5"/>
  <pageSetup paperSize="9" orientation="portrait" horizontalDpi="180" verticalDpi="18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F22" sqref="F22"/>
    </sheetView>
  </sheetViews>
  <sheetFormatPr defaultColWidth="9" defaultRowHeight="14.25" outlineLevelCol="6"/>
  <cols>
    <col min="1" max="2" width="12.875" style="38" customWidth="1"/>
    <col min="3" max="3" width="30.125" style="51" customWidth="1"/>
    <col min="4" max="6" width="9" style="38"/>
    <col min="7" max="7" width="9.5" style="38" customWidth="1"/>
    <col min="8" max="16384" width="9" style="38"/>
  </cols>
  <sheetData>
    <row r="1" s="36" customFormat="1" ht="33" customHeight="1" spans="1:3">
      <c r="A1" s="52" t="s">
        <v>85</v>
      </c>
      <c r="B1" s="53"/>
      <c r="C1" s="54"/>
    </row>
    <row r="2" s="37" customFormat="1" ht="20.25" customHeight="1" spans="1:3">
      <c r="A2" s="55" t="s">
        <v>48</v>
      </c>
      <c r="B2" s="56" t="s">
        <v>49</v>
      </c>
      <c r="C2" s="57" t="s">
        <v>84</v>
      </c>
    </row>
    <row r="3" s="50" customFormat="1" ht="15.75" customHeight="1" spans="1:7">
      <c r="A3" s="58"/>
      <c r="B3" s="59"/>
      <c r="C3" s="60"/>
      <c r="D3" s="61"/>
      <c r="E3" s="61"/>
      <c r="F3" s="61"/>
      <c r="G3" s="62"/>
    </row>
    <row r="4" s="50" customFormat="1" ht="15.75" customHeight="1" spans="1:7">
      <c r="A4" s="63"/>
      <c r="B4" s="64"/>
      <c r="C4" s="60"/>
      <c r="D4" s="61"/>
      <c r="E4" s="61"/>
      <c r="F4" s="61"/>
      <c r="G4" s="62"/>
    </row>
    <row r="5" s="50" customFormat="1" ht="15.75" customHeight="1" spans="1:7">
      <c r="A5" s="63"/>
      <c r="B5" s="64"/>
      <c r="C5" s="60"/>
      <c r="D5" s="61"/>
      <c r="E5" s="61"/>
      <c r="F5" s="61"/>
      <c r="G5" s="62"/>
    </row>
    <row r="6" s="50" customFormat="1" ht="15.75" customHeight="1" spans="1:7">
      <c r="A6" s="63"/>
      <c r="B6" s="64"/>
      <c r="C6" s="60"/>
      <c r="D6" s="61"/>
      <c r="E6" s="61"/>
      <c r="F6" s="61"/>
      <c r="G6" s="62"/>
    </row>
    <row r="7" s="50" customFormat="1" ht="15.75" customHeight="1" spans="1:7">
      <c r="A7" s="63"/>
      <c r="B7" s="64"/>
      <c r="C7" s="60"/>
      <c r="D7" s="61"/>
      <c r="E7" s="61"/>
      <c r="F7" s="61"/>
      <c r="G7" s="62"/>
    </row>
    <row r="8" s="50" customFormat="1" ht="15.75" customHeight="1" spans="1:7">
      <c r="A8" s="63"/>
      <c r="B8" s="64"/>
      <c r="C8" s="60"/>
      <c r="D8" s="61"/>
      <c r="E8" s="61"/>
      <c r="F8" s="61"/>
      <c r="G8" s="62"/>
    </row>
    <row r="9" s="50" customFormat="1" ht="15.75" customHeight="1" spans="1:7">
      <c r="A9" s="63"/>
      <c r="B9" s="64"/>
      <c r="C9" s="60"/>
      <c r="D9" s="61"/>
      <c r="E9" s="61"/>
      <c r="F9" s="61"/>
      <c r="G9" s="62"/>
    </row>
    <row r="10" s="50" customFormat="1" ht="15.75" customHeight="1" spans="1:7">
      <c r="A10" s="63"/>
      <c r="B10" s="64"/>
      <c r="C10" s="60"/>
      <c r="D10" s="61"/>
      <c r="E10" s="61"/>
      <c r="F10" s="61"/>
      <c r="G10" s="62"/>
    </row>
    <row r="11" s="50" customFormat="1" ht="15.75" customHeight="1" spans="1:7">
      <c r="A11" s="63"/>
      <c r="B11" s="64"/>
      <c r="C11" s="60"/>
      <c r="D11" s="61"/>
      <c r="E11" s="61"/>
      <c r="F11" s="61"/>
      <c r="G11" s="62"/>
    </row>
    <row r="12" s="50" customFormat="1" ht="15.75" customHeight="1" spans="1:7">
      <c r="A12" s="63"/>
      <c r="B12" s="64"/>
      <c r="C12" s="60"/>
      <c r="D12" s="61"/>
      <c r="E12" s="61"/>
      <c r="F12" s="61"/>
      <c r="G12" s="62"/>
    </row>
    <row r="13" s="50" customFormat="1" ht="15.75" customHeight="1" spans="1:7">
      <c r="A13" s="63"/>
      <c r="B13" s="64"/>
      <c r="C13" s="60"/>
      <c r="D13" s="61"/>
      <c r="E13" s="61"/>
      <c r="F13" s="61"/>
      <c r="G13" s="62"/>
    </row>
    <row r="14" s="50" customFormat="1" ht="15.75" customHeight="1" spans="1:7">
      <c r="A14" s="63"/>
      <c r="B14" s="64"/>
      <c r="C14" s="60"/>
      <c r="D14" s="61"/>
      <c r="E14" s="61"/>
      <c r="F14" s="61"/>
      <c r="G14" s="62"/>
    </row>
    <row r="15" s="50" customFormat="1" ht="15.75" customHeight="1" spans="1:7">
      <c r="A15" s="63"/>
      <c r="B15" s="64"/>
      <c r="C15" s="65"/>
      <c r="D15" s="61"/>
      <c r="E15" s="61"/>
      <c r="F15" s="61"/>
      <c r="G15" s="62"/>
    </row>
    <row r="16" s="50" customFormat="1" ht="15.75" customHeight="1" spans="1:7">
      <c r="A16" s="63"/>
      <c r="B16" s="64"/>
      <c r="C16" s="65"/>
      <c r="D16" s="61"/>
      <c r="E16" s="61"/>
      <c r="F16" s="61"/>
      <c r="G16" s="62"/>
    </row>
    <row r="17" s="50" customFormat="1" ht="15.75" customHeight="1" spans="1:7">
      <c r="A17" s="63"/>
      <c r="B17" s="64"/>
      <c r="C17" s="65"/>
      <c r="D17" s="61"/>
      <c r="E17" s="61"/>
      <c r="F17" s="61"/>
      <c r="G17" s="62"/>
    </row>
    <row r="18" s="50" customFormat="1" ht="15.75" customHeight="1" spans="1:7">
      <c r="A18" s="63"/>
      <c r="B18" s="64"/>
      <c r="C18" s="65"/>
      <c r="D18" s="61"/>
      <c r="E18" s="61"/>
      <c r="F18" s="61"/>
      <c r="G18" s="62"/>
    </row>
    <row r="19" s="50" customFormat="1" ht="15.75" customHeight="1" spans="1:7">
      <c r="A19" s="63"/>
      <c r="B19" s="64"/>
      <c r="C19" s="65"/>
      <c r="D19" s="61"/>
      <c r="E19" s="61"/>
      <c r="F19" s="61"/>
      <c r="G19" s="62"/>
    </row>
    <row r="20" s="50" customFormat="1" ht="15.75" customHeight="1" spans="1:7">
      <c r="A20" s="63"/>
      <c r="B20" s="64"/>
      <c r="C20" s="65"/>
      <c r="D20" s="61"/>
      <c r="E20" s="61"/>
      <c r="F20" s="61"/>
      <c r="G20" s="62"/>
    </row>
    <row r="21" s="50" customFormat="1" ht="15.75" customHeight="1" spans="1:7">
      <c r="A21" s="63"/>
      <c r="B21" s="64"/>
      <c r="C21" s="65"/>
      <c r="D21" s="61"/>
      <c r="E21" s="61"/>
      <c r="F21" s="61"/>
      <c r="G21" s="62"/>
    </row>
    <row r="22" s="50" customFormat="1" ht="15.75" customHeight="1" spans="1:7">
      <c r="A22" s="63"/>
      <c r="B22" s="64"/>
      <c r="C22" s="65"/>
      <c r="D22" s="61"/>
      <c r="E22" s="61"/>
      <c r="F22" s="61"/>
      <c r="G22" s="62"/>
    </row>
    <row r="23" s="50" customFormat="1" ht="15.75" customHeight="1" spans="1:7">
      <c r="A23" s="63"/>
      <c r="B23" s="64"/>
      <c r="C23" s="65"/>
      <c r="D23" s="61"/>
      <c r="E23" s="61"/>
      <c r="F23" s="61"/>
      <c r="G23" s="62"/>
    </row>
    <row r="24" s="50" customFormat="1" ht="15.75" customHeight="1" spans="1:7">
      <c r="A24" s="63"/>
      <c r="B24" s="64"/>
      <c r="C24" s="65"/>
      <c r="D24" s="61"/>
      <c r="E24" s="61"/>
      <c r="F24" s="61"/>
      <c r="G24" s="62"/>
    </row>
    <row r="25" s="50" customFormat="1" ht="15.75" customHeight="1" spans="1:7">
      <c r="A25" s="63"/>
      <c r="B25" s="64"/>
      <c r="C25" s="65"/>
      <c r="D25" s="61"/>
      <c r="E25" s="61"/>
      <c r="F25" s="61"/>
      <c r="G25" s="62"/>
    </row>
    <row r="26" s="50" customFormat="1" ht="15.75" customHeight="1" spans="1:7">
      <c r="A26" s="63"/>
      <c r="B26" s="64"/>
      <c r="C26" s="65"/>
      <c r="D26" s="61"/>
      <c r="E26" s="61"/>
      <c r="F26" s="61"/>
      <c r="G26" s="62"/>
    </row>
    <row r="27" s="50" customFormat="1" ht="15.75" customHeight="1" spans="1:7">
      <c r="A27" s="66"/>
      <c r="B27" s="67"/>
      <c r="C27" s="68"/>
      <c r="D27" s="61"/>
      <c r="E27" s="61"/>
      <c r="F27" s="61"/>
      <c r="G27" s="62"/>
    </row>
    <row r="28" spans="4:7">
      <c r="D28" s="61"/>
      <c r="E28" s="61"/>
      <c r="F28" s="61"/>
      <c r="G28" s="62"/>
    </row>
  </sheetData>
  <mergeCells count="1">
    <mergeCell ref="A1:C1"/>
  </mergeCells>
  <pageMargins left="0.75" right="0.75" top="1" bottom="1" header="0.5" footer="0.5"/>
  <pageSetup paperSize="9" orientation="portrait" horizontalDpi="180" verticalDpi="18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showGridLines="0" workbookViewId="0">
      <selection activeCell="J7" sqref="J7"/>
    </sheetView>
  </sheetViews>
  <sheetFormatPr defaultColWidth="9" defaultRowHeight="14.25"/>
  <cols>
    <col min="1" max="1" width="8" style="38" customWidth="1"/>
    <col min="2" max="2" width="11.625" style="38" customWidth="1"/>
    <col min="3" max="3" width="5.125" style="38" customWidth="1"/>
    <col min="4" max="5" width="9.25" style="38" customWidth="1"/>
    <col min="6" max="6" width="5.75" style="38" customWidth="1"/>
    <col min="7" max="7" width="9.25" style="38" customWidth="1"/>
    <col min="8" max="8" width="11" style="38" customWidth="1"/>
    <col min="9" max="9" width="17.125" style="38" customWidth="1"/>
    <col min="10" max="16384" width="9" style="38"/>
  </cols>
  <sheetData>
    <row r="1" s="36" customFormat="1" ht="42" customHeight="1" spans="1:9">
      <c r="A1" s="39" t="s">
        <v>86</v>
      </c>
      <c r="B1" s="39"/>
      <c r="C1" s="39"/>
      <c r="D1" s="39"/>
      <c r="E1" s="39"/>
      <c r="F1" s="39"/>
      <c r="G1" s="39"/>
      <c r="H1" s="39"/>
      <c r="I1" s="39"/>
    </row>
    <row r="2" s="37" customFormat="1" ht="30.75" customHeight="1" spans="1:9">
      <c r="A2" s="40" t="s">
        <v>87</v>
      </c>
      <c r="B2" s="41" t="s">
        <v>88</v>
      </c>
      <c r="C2" s="41"/>
      <c r="D2" s="41"/>
      <c r="E2" s="41"/>
      <c r="F2" s="41"/>
      <c r="G2" s="41"/>
      <c r="H2" s="42" t="s">
        <v>89</v>
      </c>
      <c r="I2" s="47" t="s">
        <v>90</v>
      </c>
    </row>
    <row r="3" ht="23.25" customHeight="1" spans="1:9">
      <c r="A3" s="43">
        <v>1</v>
      </c>
      <c r="B3" s="44" t="s">
        <v>91</v>
      </c>
      <c r="C3" s="44"/>
      <c r="D3" s="44"/>
      <c r="E3" s="44"/>
      <c r="F3" s="44"/>
      <c r="G3" s="44"/>
      <c r="H3" s="44">
        <v>5</v>
      </c>
      <c r="I3" s="48">
        <v>0</v>
      </c>
    </row>
    <row r="4" ht="23.25" customHeight="1" spans="1:9">
      <c r="A4" s="43">
        <v>2</v>
      </c>
      <c r="B4" s="44" t="s">
        <v>92</v>
      </c>
      <c r="C4" s="44"/>
      <c r="D4" s="44"/>
      <c r="E4" s="44"/>
      <c r="F4" s="44"/>
      <c r="G4" s="44"/>
      <c r="H4" s="44">
        <v>10</v>
      </c>
      <c r="I4" s="48">
        <v>25</v>
      </c>
    </row>
    <row r="5" ht="23.25" customHeight="1" spans="1:9">
      <c r="A5" s="43">
        <v>3</v>
      </c>
      <c r="B5" s="44" t="s">
        <v>93</v>
      </c>
      <c r="C5" s="44"/>
      <c r="D5" s="44"/>
      <c r="E5" s="44"/>
      <c r="F5" s="44"/>
      <c r="G5" s="44"/>
      <c r="H5" s="44">
        <v>15</v>
      </c>
      <c r="I5" s="48">
        <v>125</v>
      </c>
    </row>
    <row r="6" ht="23.25" customHeight="1" spans="1:9">
      <c r="A6" s="43">
        <v>4</v>
      </c>
      <c r="B6" s="44" t="s">
        <v>94</v>
      </c>
      <c r="C6" s="44"/>
      <c r="D6" s="44"/>
      <c r="E6" s="44"/>
      <c r="F6" s="44"/>
      <c r="G6" s="44"/>
      <c r="H6" s="44">
        <v>20</v>
      </c>
      <c r="I6" s="48">
        <v>375</v>
      </c>
    </row>
    <row r="7" ht="23.25" customHeight="1" spans="1:9">
      <c r="A7" s="43">
        <v>5</v>
      </c>
      <c r="B7" s="44" t="s">
        <v>95</v>
      </c>
      <c r="C7" s="44"/>
      <c r="D7" s="44"/>
      <c r="E7" s="44"/>
      <c r="F7" s="44"/>
      <c r="G7" s="44"/>
      <c r="H7" s="44">
        <v>25</v>
      </c>
      <c r="I7" s="48">
        <v>1375</v>
      </c>
    </row>
    <row r="8" ht="23.25" customHeight="1" spans="1:9">
      <c r="A8" s="43">
        <v>6</v>
      </c>
      <c r="B8" s="44" t="s">
        <v>96</v>
      </c>
      <c r="C8" s="44"/>
      <c r="D8" s="44"/>
      <c r="E8" s="44"/>
      <c r="F8" s="44"/>
      <c r="G8" s="44"/>
      <c r="H8" s="44">
        <v>30</v>
      </c>
      <c r="I8" s="48">
        <v>3375</v>
      </c>
    </row>
    <row r="9" ht="23.25" customHeight="1" spans="1:9">
      <c r="A9" s="43">
        <v>7</v>
      </c>
      <c r="B9" s="44" t="s">
        <v>97</v>
      </c>
      <c r="C9" s="44"/>
      <c r="D9" s="44"/>
      <c r="E9" s="44"/>
      <c r="F9" s="44"/>
      <c r="G9" s="44"/>
      <c r="H9" s="44">
        <v>35</v>
      </c>
      <c r="I9" s="48">
        <v>6375</v>
      </c>
    </row>
    <row r="10" ht="23.25" customHeight="1" spans="1:9">
      <c r="A10" s="43">
        <v>8</v>
      </c>
      <c r="B10" s="44" t="s">
        <v>98</v>
      </c>
      <c r="C10" s="44"/>
      <c r="D10" s="44"/>
      <c r="E10" s="44"/>
      <c r="F10" s="44"/>
      <c r="G10" s="44"/>
      <c r="H10" s="44">
        <v>40</v>
      </c>
      <c r="I10" s="48">
        <v>10375</v>
      </c>
    </row>
    <row r="11" ht="23.25" customHeight="1" spans="1:9">
      <c r="A11" s="45">
        <v>9</v>
      </c>
      <c r="B11" s="46" t="s">
        <v>99</v>
      </c>
      <c r="C11" s="46"/>
      <c r="D11" s="46"/>
      <c r="E11" s="46"/>
      <c r="F11" s="46"/>
      <c r="G11" s="46"/>
      <c r="H11" s="46">
        <v>45</v>
      </c>
      <c r="I11" s="49">
        <v>15375</v>
      </c>
    </row>
    <row r="12" ht="23.25" customHeight="1"/>
    <row r="13" ht="23.25" customHeight="1"/>
    <row r="14" ht="23.25" customHeight="1"/>
    <row r="15" ht="23.25" customHeight="1"/>
  </sheetData>
  <mergeCells count="13">
    <mergeCell ref="A1:I1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A13:I13"/>
    <mergeCell ref="A14:I14"/>
  </mergeCells>
  <printOptions horizontalCentered="1" verticalCentered="1"/>
  <pageMargins left="0.75" right="0.75" top="0.98" bottom="0.98" header="0.51" footer="0.51"/>
  <pageSetup paperSize="9" orientation="landscape" horizontalDpi="180" verticalDpi="18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showGridLines="0" workbookViewId="0">
      <selection activeCell="O29" sqref="O29"/>
    </sheetView>
  </sheetViews>
  <sheetFormatPr defaultColWidth="9" defaultRowHeight="21.75" customHeight="1"/>
  <cols>
    <col min="1" max="4" width="6.625" style="5" customWidth="1"/>
    <col min="5" max="11" width="6.625" style="6" customWidth="1"/>
    <col min="12" max="12" width="6.625" style="7" customWidth="1"/>
    <col min="13" max="15" width="6.625" style="6" customWidth="1"/>
    <col min="16" max="16" width="6.625" style="8" customWidth="1"/>
    <col min="17" max="17" width="6.625" style="5" customWidth="1"/>
    <col min="18" max="18" width="6.625" style="9" customWidth="1"/>
    <col min="19" max="19" width="6.625" style="5" customWidth="1"/>
    <col min="20" max="16384" width="9" style="10"/>
  </cols>
  <sheetData>
    <row r="1" s="1" customFormat="1" ht="32.1" customHeight="1" spans="1:19">
      <c r="A1" s="11" t="s">
        <v>100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2" customFormat="1" ht="43.5" customHeight="1" spans="1:19">
      <c r="A2" s="12" t="s">
        <v>101</v>
      </c>
      <c r="B2" s="13" t="s">
        <v>102</v>
      </c>
      <c r="C2" s="13" t="s">
        <v>49</v>
      </c>
      <c r="D2" s="13" t="s">
        <v>103</v>
      </c>
      <c r="E2" s="14" t="s">
        <v>7</v>
      </c>
      <c r="F2" s="14" t="s">
        <v>8</v>
      </c>
      <c r="G2" s="14" t="s">
        <v>104</v>
      </c>
      <c r="H2" s="14" t="s">
        <v>13</v>
      </c>
      <c r="I2" s="14" t="s">
        <v>105</v>
      </c>
      <c r="J2" s="14" t="s">
        <v>106</v>
      </c>
      <c r="K2" s="14" t="s">
        <v>107</v>
      </c>
      <c r="L2" s="25" t="s">
        <v>9</v>
      </c>
      <c r="M2" s="14" t="s">
        <v>108</v>
      </c>
      <c r="N2" s="14" t="s">
        <v>19</v>
      </c>
      <c r="O2" s="14" t="s">
        <v>20</v>
      </c>
      <c r="P2" s="26" t="s">
        <v>21</v>
      </c>
      <c r="Q2" s="13" t="s">
        <v>22</v>
      </c>
      <c r="R2" s="28" t="s">
        <v>23</v>
      </c>
      <c r="S2" s="29" t="s">
        <v>109</v>
      </c>
    </row>
    <row r="3" s="3" customFormat="1" ht="17.1" customHeight="1" spans="1:19">
      <c r="A3" s="15"/>
      <c r="B3" s="16"/>
      <c r="C3" s="16"/>
      <c r="D3" s="17"/>
      <c r="E3" s="18"/>
      <c r="F3" s="18"/>
      <c r="G3" s="18"/>
      <c r="H3" s="18"/>
      <c r="I3" s="18"/>
      <c r="J3" s="18"/>
      <c r="K3" s="18"/>
      <c r="L3" s="27"/>
      <c r="M3" s="17"/>
      <c r="N3" s="18"/>
      <c r="O3" s="18"/>
      <c r="P3" s="18"/>
      <c r="Q3" s="30"/>
      <c r="R3" s="31"/>
      <c r="S3" s="32"/>
    </row>
    <row r="4" s="3" customFormat="1" ht="17.1" customHeight="1" spans="1:19">
      <c r="A4" s="15"/>
      <c r="B4" s="16"/>
      <c r="C4" s="16"/>
      <c r="D4" s="17"/>
      <c r="E4" s="18"/>
      <c r="F4" s="18"/>
      <c r="G4" s="18"/>
      <c r="H4" s="18"/>
      <c r="I4" s="18"/>
      <c r="J4" s="18"/>
      <c r="K4" s="18"/>
      <c r="L4" s="27"/>
      <c r="M4" s="17"/>
      <c r="N4" s="18"/>
      <c r="O4" s="18"/>
      <c r="P4" s="18"/>
      <c r="Q4" s="30"/>
      <c r="R4" s="31"/>
      <c r="S4" s="32"/>
    </row>
    <row r="5" s="3" customFormat="1" ht="17.1" customHeight="1" spans="1:19">
      <c r="A5" s="15"/>
      <c r="B5" s="16"/>
      <c r="C5" s="16"/>
      <c r="D5" s="17"/>
      <c r="E5" s="18"/>
      <c r="F5" s="18"/>
      <c r="G5" s="18"/>
      <c r="H5" s="18"/>
      <c r="I5" s="18"/>
      <c r="J5" s="18"/>
      <c r="K5" s="18"/>
      <c r="L5" s="27"/>
      <c r="M5" s="17"/>
      <c r="N5" s="18"/>
      <c r="O5" s="18"/>
      <c r="P5" s="18"/>
      <c r="Q5" s="30"/>
      <c r="R5" s="31"/>
      <c r="S5" s="32"/>
    </row>
    <row r="6" s="3" customFormat="1" ht="17.1" customHeight="1" spans="1:19">
      <c r="A6" s="15"/>
      <c r="B6" s="16"/>
      <c r="C6" s="16"/>
      <c r="D6" s="17"/>
      <c r="E6" s="18"/>
      <c r="F6" s="18"/>
      <c r="G6" s="18"/>
      <c r="H6" s="18"/>
      <c r="I6" s="18"/>
      <c r="J6" s="18"/>
      <c r="K6" s="18"/>
      <c r="L6" s="27"/>
      <c r="M6" s="17"/>
      <c r="N6" s="18"/>
      <c r="O6" s="18"/>
      <c r="P6" s="18"/>
      <c r="Q6" s="30"/>
      <c r="R6" s="31"/>
      <c r="S6" s="32"/>
    </row>
    <row r="7" s="3" customFormat="1" ht="17.1" customHeight="1" spans="1:19">
      <c r="A7" s="15"/>
      <c r="B7" s="16"/>
      <c r="C7" s="16"/>
      <c r="D7" s="17"/>
      <c r="E7" s="18"/>
      <c r="F7" s="18"/>
      <c r="G7" s="18"/>
      <c r="H7" s="18"/>
      <c r="I7" s="18"/>
      <c r="J7" s="18"/>
      <c r="K7" s="18"/>
      <c r="L7" s="27"/>
      <c r="M7" s="17"/>
      <c r="N7" s="18"/>
      <c r="O7" s="18"/>
      <c r="P7" s="18"/>
      <c r="Q7" s="30"/>
      <c r="R7" s="31"/>
      <c r="S7" s="32"/>
    </row>
    <row r="8" s="3" customFormat="1" ht="17.1" customHeight="1" spans="1:19">
      <c r="A8" s="15"/>
      <c r="B8" s="16"/>
      <c r="C8" s="16"/>
      <c r="D8" s="17"/>
      <c r="E8" s="18"/>
      <c r="F8" s="18"/>
      <c r="G8" s="18"/>
      <c r="H8" s="18"/>
      <c r="I8" s="18"/>
      <c r="J8" s="18"/>
      <c r="K8" s="18"/>
      <c r="L8" s="27"/>
      <c r="M8" s="17"/>
      <c r="N8" s="18"/>
      <c r="O8" s="18"/>
      <c r="P8" s="18"/>
      <c r="Q8" s="30"/>
      <c r="R8" s="31"/>
      <c r="S8" s="32"/>
    </row>
    <row r="9" s="3" customFormat="1" ht="17.1" customHeight="1" spans="1:19">
      <c r="A9" s="15"/>
      <c r="B9" s="16"/>
      <c r="C9" s="16"/>
      <c r="D9" s="17"/>
      <c r="E9" s="18"/>
      <c r="F9" s="18"/>
      <c r="G9" s="18"/>
      <c r="H9" s="18"/>
      <c r="I9" s="18"/>
      <c r="J9" s="18"/>
      <c r="K9" s="18"/>
      <c r="L9" s="27"/>
      <c r="M9" s="17"/>
      <c r="N9" s="18"/>
      <c r="O9" s="18"/>
      <c r="P9" s="18"/>
      <c r="Q9" s="30"/>
      <c r="R9" s="31"/>
      <c r="S9" s="32"/>
    </row>
    <row r="10" s="3" customFormat="1" ht="17.1" customHeight="1" spans="1:19">
      <c r="A10" s="15"/>
      <c r="B10" s="16"/>
      <c r="C10" s="16"/>
      <c r="D10" s="17"/>
      <c r="E10" s="18"/>
      <c r="F10" s="18"/>
      <c r="G10" s="18"/>
      <c r="H10" s="18"/>
      <c r="I10" s="18"/>
      <c r="J10" s="18"/>
      <c r="K10" s="18"/>
      <c r="L10" s="27"/>
      <c r="M10" s="17"/>
      <c r="N10" s="18"/>
      <c r="O10" s="18"/>
      <c r="P10" s="18"/>
      <c r="Q10" s="30"/>
      <c r="R10" s="31"/>
      <c r="S10" s="32"/>
    </row>
    <row r="11" s="3" customFormat="1" ht="17.1" customHeight="1" spans="1:19">
      <c r="A11" s="15"/>
      <c r="B11" s="16"/>
      <c r="C11" s="16"/>
      <c r="D11" s="17"/>
      <c r="E11" s="18"/>
      <c r="F11" s="18"/>
      <c r="G11" s="18"/>
      <c r="H11" s="18"/>
      <c r="I11" s="18"/>
      <c r="J11" s="18"/>
      <c r="K11" s="18"/>
      <c r="L11" s="27"/>
      <c r="M11" s="17"/>
      <c r="N11" s="18"/>
      <c r="O11" s="18"/>
      <c r="P11" s="18"/>
      <c r="Q11" s="30"/>
      <c r="R11" s="31"/>
      <c r="S11" s="32"/>
    </row>
    <row r="12" s="3" customFormat="1" ht="17.1" customHeight="1" spans="1:19">
      <c r="A12" s="15"/>
      <c r="B12" s="16"/>
      <c r="C12" s="16"/>
      <c r="D12" s="17"/>
      <c r="E12" s="18"/>
      <c r="F12" s="18"/>
      <c r="G12" s="18"/>
      <c r="H12" s="18"/>
      <c r="I12" s="18"/>
      <c r="J12" s="18"/>
      <c r="K12" s="18"/>
      <c r="L12" s="27"/>
      <c r="M12" s="17"/>
      <c r="N12" s="18"/>
      <c r="O12" s="18"/>
      <c r="P12" s="18"/>
      <c r="Q12" s="30"/>
      <c r="R12" s="31"/>
      <c r="S12" s="32"/>
    </row>
    <row r="13" s="3" customFormat="1" ht="17.1" customHeight="1" spans="1:19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27"/>
      <c r="M13" s="17"/>
      <c r="N13" s="18"/>
      <c r="O13" s="18"/>
      <c r="P13" s="18"/>
      <c r="Q13" s="30"/>
      <c r="R13" s="31"/>
      <c r="S13" s="32"/>
    </row>
    <row r="14" s="3" customFormat="1" ht="17.1" customHeight="1" spans="1:19">
      <c r="A14" s="15"/>
      <c r="B14" s="16"/>
      <c r="C14" s="16"/>
      <c r="D14" s="17"/>
      <c r="E14" s="18"/>
      <c r="F14" s="18"/>
      <c r="G14" s="18"/>
      <c r="H14" s="18"/>
      <c r="I14" s="18"/>
      <c r="J14" s="18"/>
      <c r="K14" s="18"/>
      <c r="L14" s="27"/>
      <c r="M14" s="17"/>
      <c r="N14" s="18"/>
      <c r="O14" s="18"/>
      <c r="P14" s="18"/>
      <c r="Q14" s="30"/>
      <c r="R14" s="31"/>
      <c r="S14" s="32"/>
    </row>
    <row r="15" s="3" customFormat="1" ht="17.1" customHeight="1" spans="1:19">
      <c r="A15" s="15"/>
      <c r="B15" s="16"/>
      <c r="C15" s="16"/>
      <c r="D15" s="17"/>
      <c r="E15" s="18"/>
      <c r="F15" s="18"/>
      <c r="G15" s="18"/>
      <c r="H15" s="18"/>
      <c r="I15" s="18"/>
      <c r="J15" s="18"/>
      <c r="K15" s="18"/>
      <c r="L15" s="27"/>
      <c r="M15" s="17"/>
      <c r="N15" s="18"/>
      <c r="O15" s="18"/>
      <c r="P15" s="18"/>
      <c r="Q15" s="30"/>
      <c r="R15" s="31"/>
      <c r="S15" s="32"/>
    </row>
    <row r="16" s="3" customFormat="1" ht="17.1" customHeight="1" spans="1:19">
      <c r="A16" s="15"/>
      <c r="B16" s="16"/>
      <c r="C16" s="16"/>
      <c r="D16" s="17"/>
      <c r="E16" s="18"/>
      <c r="F16" s="18"/>
      <c r="G16" s="18"/>
      <c r="H16" s="18"/>
      <c r="I16" s="18"/>
      <c r="J16" s="18"/>
      <c r="K16" s="18"/>
      <c r="L16" s="27"/>
      <c r="M16" s="17"/>
      <c r="N16" s="18"/>
      <c r="O16" s="18"/>
      <c r="P16" s="18"/>
      <c r="Q16" s="30"/>
      <c r="R16" s="31"/>
      <c r="S16" s="32"/>
    </row>
    <row r="17" s="3" customFormat="1" ht="17.1" customHeight="1" spans="1:19">
      <c r="A17" s="15"/>
      <c r="B17" s="16"/>
      <c r="C17" s="16"/>
      <c r="D17" s="17"/>
      <c r="E17" s="18"/>
      <c r="F17" s="18"/>
      <c r="G17" s="18"/>
      <c r="H17" s="18"/>
      <c r="I17" s="18"/>
      <c r="J17" s="18"/>
      <c r="K17" s="18"/>
      <c r="L17" s="27"/>
      <c r="M17" s="17"/>
      <c r="N17" s="18"/>
      <c r="O17" s="18"/>
      <c r="P17" s="18"/>
      <c r="Q17" s="30"/>
      <c r="R17" s="31"/>
      <c r="S17" s="32"/>
    </row>
    <row r="18" s="3" customFormat="1" ht="17.1" customHeight="1" spans="1:19">
      <c r="A18" s="15"/>
      <c r="B18" s="16"/>
      <c r="C18" s="16"/>
      <c r="D18" s="17"/>
      <c r="E18" s="18"/>
      <c r="F18" s="18"/>
      <c r="G18" s="18"/>
      <c r="H18" s="18"/>
      <c r="I18" s="18"/>
      <c r="J18" s="18"/>
      <c r="K18" s="18"/>
      <c r="L18" s="27"/>
      <c r="M18" s="17"/>
      <c r="N18" s="18"/>
      <c r="O18" s="18"/>
      <c r="P18" s="18"/>
      <c r="Q18" s="30"/>
      <c r="R18" s="31"/>
      <c r="S18" s="32"/>
    </row>
    <row r="19" s="3" customFormat="1" ht="17.1" customHeight="1" spans="1:19">
      <c r="A19" s="15"/>
      <c r="B19" s="16"/>
      <c r="C19" s="16"/>
      <c r="D19" s="17"/>
      <c r="E19" s="18"/>
      <c r="F19" s="18"/>
      <c r="G19" s="18"/>
      <c r="H19" s="18"/>
      <c r="I19" s="18"/>
      <c r="J19" s="18"/>
      <c r="K19" s="18"/>
      <c r="L19" s="27"/>
      <c r="M19" s="17"/>
      <c r="N19" s="18"/>
      <c r="O19" s="18"/>
      <c r="P19" s="18"/>
      <c r="Q19" s="30"/>
      <c r="R19" s="31"/>
      <c r="S19" s="32"/>
    </row>
    <row r="20" s="3" customFormat="1" ht="17.1" customHeight="1" spans="1:19">
      <c r="A20" s="15"/>
      <c r="B20" s="16"/>
      <c r="C20" s="16"/>
      <c r="D20" s="17"/>
      <c r="E20" s="18"/>
      <c r="F20" s="18"/>
      <c r="G20" s="18"/>
      <c r="H20" s="18"/>
      <c r="I20" s="18"/>
      <c r="J20" s="18"/>
      <c r="K20" s="18"/>
      <c r="L20" s="27"/>
      <c r="M20" s="17"/>
      <c r="N20" s="18"/>
      <c r="O20" s="18"/>
      <c r="P20" s="18"/>
      <c r="Q20" s="30"/>
      <c r="R20" s="31"/>
      <c r="S20" s="32"/>
    </row>
    <row r="21" s="3" customFormat="1" ht="17.1" customHeight="1" spans="1:19">
      <c r="A21" s="15"/>
      <c r="B21" s="16"/>
      <c r="C21" s="16"/>
      <c r="D21" s="17"/>
      <c r="E21" s="18"/>
      <c r="F21" s="18"/>
      <c r="G21" s="18"/>
      <c r="H21" s="18"/>
      <c r="I21" s="18"/>
      <c r="J21" s="18"/>
      <c r="K21" s="18"/>
      <c r="L21" s="27"/>
      <c r="M21" s="17"/>
      <c r="N21" s="18"/>
      <c r="O21" s="18"/>
      <c r="P21" s="18"/>
      <c r="Q21" s="30"/>
      <c r="R21" s="31"/>
      <c r="S21" s="32"/>
    </row>
    <row r="22" s="4" customFormat="1" ht="17.1" customHeight="1" spans="1:19">
      <c r="A22" s="19" t="s">
        <v>51</v>
      </c>
      <c r="B22" s="20"/>
      <c r="C22" s="21"/>
      <c r="D22" s="22">
        <f>COUNT(D3:D21)</f>
        <v>0</v>
      </c>
      <c r="E22" s="22">
        <f t="shared" ref="E22:R22" si="0">SUM(E3:E21)</f>
        <v>0</v>
      </c>
      <c r="F22" s="22">
        <f t="shared" si="0"/>
        <v>0</v>
      </c>
      <c r="G22" s="22">
        <f t="shared" si="0"/>
        <v>0</v>
      </c>
      <c r="H22" s="22">
        <f t="shared" si="0"/>
        <v>0</v>
      </c>
      <c r="I22" s="22">
        <f t="shared" si="0"/>
        <v>0</v>
      </c>
      <c r="J22" s="22">
        <f t="shared" si="0"/>
        <v>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  <c r="P22" s="22">
        <f t="shared" si="0"/>
        <v>0</v>
      </c>
      <c r="Q22" s="33">
        <f t="shared" si="0"/>
        <v>0</v>
      </c>
      <c r="R22" s="34">
        <f t="shared" si="0"/>
        <v>0</v>
      </c>
      <c r="S22" s="35"/>
    </row>
    <row r="25" customHeight="1" spans="2:19">
      <c r="B25" s="23" t="s">
        <v>24</v>
      </c>
      <c r="C25" s="23"/>
      <c r="D25" s="23"/>
      <c r="E25" s="23"/>
      <c r="F25" s="24">
        <f>R22</f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</sheetData>
  <mergeCells count="4">
    <mergeCell ref="A1:S1"/>
    <mergeCell ref="A22:B22"/>
    <mergeCell ref="B25:E25"/>
    <mergeCell ref="F25:S25"/>
  </mergeCells>
  <printOptions horizontalCentered="1"/>
  <pageMargins left="0" right="0" top="1.57" bottom="0" header="0.51" footer="0.51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5"/>
  <sheetViews>
    <sheetView showGridLines="0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A1" sqref="A1:S1"/>
    </sheetView>
  </sheetViews>
  <sheetFormatPr defaultColWidth="9" defaultRowHeight="14.25"/>
  <cols>
    <col min="1" max="1" width="12.625" style="252" customWidth="1"/>
    <col min="2" max="2" width="4.75" style="252" customWidth="1"/>
    <col min="3" max="4" width="9.875" style="253" customWidth="1"/>
    <col min="5" max="5" width="6.125" style="253" customWidth="1"/>
    <col min="6" max="6" width="8.125" style="253" customWidth="1"/>
    <col min="7" max="7" width="9.625" style="254" customWidth="1"/>
    <col min="8" max="9" width="6.125" style="253" customWidth="1"/>
    <col min="10" max="11" width="7.625" style="253" customWidth="1"/>
    <col min="12" max="12" width="8.125" style="253" customWidth="1"/>
    <col min="13" max="13" width="9.625" style="254" customWidth="1"/>
    <col min="14" max="14" width="8.125" style="255" customWidth="1"/>
    <col min="15" max="17" width="6.125" style="253" customWidth="1"/>
    <col min="18" max="18" width="8.125" style="256" customWidth="1"/>
    <col min="19" max="19" width="9.125" style="255" customWidth="1"/>
    <col min="20" max="41" width="9" style="252"/>
    <col min="42" max="16384" width="9" style="257"/>
  </cols>
  <sheetData>
    <row r="1" ht="30" customHeight="1" spans="1:41">
      <c r="A1" s="258" t="s">
        <v>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79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</row>
    <row r="2" s="251" customFormat="1" ht="15" customHeight="1" spans="1:19">
      <c r="A2" s="260"/>
      <c r="B2" s="261"/>
      <c r="C2" s="261"/>
      <c r="D2" s="261"/>
      <c r="E2" s="261"/>
      <c r="F2" s="261"/>
      <c r="G2" s="261"/>
      <c r="H2" s="261"/>
      <c r="I2" s="276" t="s">
        <v>2</v>
      </c>
      <c r="J2" s="276"/>
      <c r="K2" s="276"/>
      <c r="L2" s="276"/>
      <c r="M2" s="277" t="s">
        <v>3</v>
      </c>
      <c r="N2" s="277"/>
      <c r="O2" s="277"/>
      <c r="P2" s="278" t="s">
        <v>4</v>
      </c>
      <c r="Q2" s="278"/>
      <c r="R2" s="278"/>
      <c r="S2" s="280"/>
    </row>
    <row r="3" ht="36" customHeight="1" spans="1:19">
      <c r="A3" s="262" t="s">
        <v>5</v>
      </c>
      <c r="B3" s="263" t="s">
        <v>6</v>
      </c>
      <c r="C3" s="263" t="s">
        <v>7</v>
      </c>
      <c r="D3" s="263" t="s">
        <v>8</v>
      </c>
      <c r="E3" s="263" t="s">
        <v>9</v>
      </c>
      <c r="F3" s="263" t="s">
        <v>10</v>
      </c>
      <c r="G3" s="263" t="s">
        <v>11</v>
      </c>
      <c r="H3" s="263" t="s">
        <v>12</v>
      </c>
      <c r="I3" s="263" t="s">
        <v>13</v>
      </c>
      <c r="J3" s="263" t="s">
        <v>14</v>
      </c>
      <c r="K3" s="263" t="s">
        <v>15</v>
      </c>
      <c r="L3" s="263" t="s">
        <v>16</v>
      </c>
      <c r="M3" s="263" t="s">
        <v>17</v>
      </c>
      <c r="N3" s="263" t="s">
        <v>18</v>
      </c>
      <c r="O3" s="263" t="s">
        <v>19</v>
      </c>
      <c r="P3" s="263" t="s">
        <v>20</v>
      </c>
      <c r="Q3" s="263" t="s">
        <v>21</v>
      </c>
      <c r="R3" s="263" t="s">
        <v>22</v>
      </c>
      <c r="S3" s="281" t="s">
        <v>23</v>
      </c>
    </row>
    <row r="4" ht="18.75" customHeight="1" spans="1:19">
      <c r="A4" s="264"/>
      <c r="B4" s="265"/>
      <c r="C4" s="266"/>
      <c r="D4" s="266"/>
      <c r="E4" s="266"/>
      <c r="F4" s="266"/>
      <c r="G4" s="267"/>
      <c r="H4" s="266"/>
      <c r="I4" s="266"/>
      <c r="J4" s="266"/>
      <c r="K4" s="266"/>
      <c r="L4" s="266"/>
      <c r="M4" s="267"/>
      <c r="N4" s="266"/>
      <c r="O4" s="266"/>
      <c r="P4" s="266"/>
      <c r="Q4" s="266"/>
      <c r="R4" s="266"/>
      <c r="S4" s="282"/>
    </row>
    <row r="5" ht="20.1" customHeight="1" spans="1:19">
      <c r="A5" s="264"/>
      <c r="B5" s="265"/>
      <c r="C5" s="266"/>
      <c r="D5" s="266"/>
      <c r="E5" s="266"/>
      <c r="F5" s="266"/>
      <c r="G5" s="267"/>
      <c r="H5" s="266"/>
      <c r="I5" s="266"/>
      <c r="J5" s="266"/>
      <c r="K5" s="266"/>
      <c r="L5" s="266"/>
      <c r="M5" s="267"/>
      <c r="N5" s="266"/>
      <c r="O5" s="266"/>
      <c r="P5" s="266"/>
      <c r="Q5" s="266"/>
      <c r="R5" s="266"/>
      <c r="S5" s="282"/>
    </row>
    <row r="6" ht="20.1" customHeight="1" spans="1:19">
      <c r="A6" s="264"/>
      <c r="B6" s="265"/>
      <c r="C6" s="266"/>
      <c r="D6" s="266"/>
      <c r="E6" s="266"/>
      <c r="F6" s="266"/>
      <c r="G6" s="267"/>
      <c r="H6" s="266"/>
      <c r="I6" s="266"/>
      <c r="J6" s="266"/>
      <c r="K6" s="266"/>
      <c r="L6" s="266"/>
      <c r="M6" s="267"/>
      <c r="N6" s="266"/>
      <c r="O6" s="266"/>
      <c r="P6" s="266"/>
      <c r="Q6" s="266"/>
      <c r="R6" s="266"/>
      <c r="S6" s="282"/>
    </row>
    <row r="7" ht="20.1" customHeight="1" spans="1:19">
      <c r="A7" s="264"/>
      <c r="B7" s="265"/>
      <c r="C7" s="266"/>
      <c r="D7" s="266"/>
      <c r="E7" s="266"/>
      <c r="F7" s="266"/>
      <c r="G7" s="267"/>
      <c r="H7" s="266"/>
      <c r="I7" s="266"/>
      <c r="J7" s="266"/>
      <c r="K7" s="266"/>
      <c r="L7" s="266"/>
      <c r="M7" s="267"/>
      <c r="N7" s="266"/>
      <c r="O7" s="266"/>
      <c r="P7" s="266"/>
      <c r="Q7" s="266"/>
      <c r="R7" s="266"/>
      <c r="S7" s="282"/>
    </row>
    <row r="8" ht="20.1" customHeight="1" spans="1:19">
      <c r="A8" s="264"/>
      <c r="B8" s="265"/>
      <c r="C8" s="266"/>
      <c r="D8" s="266"/>
      <c r="E8" s="266"/>
      <c r="F8" s="266"/>
      <c r="G8" s="267"/>
      <c r="H8" s="266"/>
      <c r="I8" s="266"/>
      <c r="J8" s="266"/>
      <c r="K8" s="266"/>
      <c r="L8" s="266"/>
      <c r="M8" s="267"/>
      <c r="N8" s="266"/>
      <c r="O8" s="266"/>
      <c r="P8" s="266"/>
      <c r="Q8" s="266"/>
      <c r="R8" s="266"/>
      <c r="S8" s="282"/>
    </row>
    <row r="9" ht="20.1" customHeight="1" spans="1:19">
      <c r="A9" s="264"/>
      <c r="B9" s="265"/>
      <c r="C9" s="266"/>
      <c r="D9" s="266"/>
      <c r="E9" s="266"/>
      <c r="F9" s="266"/>
      <c r="G9" s="267"/>
      <c r="H9" s="266"/>
      <c r="I9" s="266"/>
      <c r="J9" s="266"/>
      <c r="K9" s="266"/>
      <c r="L9" s="266"/>
      <c r="M9" s="267"/>
      <c r="N9" s="266"/>
      <c r="O9" s="266"/>
      <c r="P9" s="266"/>
      <c r="Q9" s="266"/>
      <c r="R9" s="266"/>
      <c r="S9" s="282"/>
    </row>
    <row r="10" ht="20.1" customHeight="1" spans="1:19">
      <c r="A10" s="264"/>
      <c r="B10" s="265"/>
      <c r="C10" s="266"/>
      <c r="D10" s="266"/>
      <c r="E10" s="266"/>
      <c r="F10" s="266"/>
      <c r="G10" s="267"/>
      <c r="H10" s="266"/>
      <c r="I10" s="266"/>
      <c r="J10" s="266"/>
      <c r="K10" s="266"/>
      <c r="L10" s="266"/>
      <c r="M10" s="267"/>
      <c r="N10" s="266"/>
      <c r="O10" s="266"/>
      <c r="P10" s="266"/>
      <c r="Q10" s="266"/>
      <c r="R10" s="266"/>
      <c r="S10" s="282"/>
    </row>
    <row r="11" ht="20.1" customHeight="1" spans="1:19">
      <c r="A11" s="264"/>
      <c r="B11" s="265"/>
      <c r="C11" s="266"/>
      <c r="D11" s="266"/>
      <c r="E11" s="266"/>
      <c r="F11" s="266"/>
      <c r="G11" s="267"/>
      <c r="H11" s="266"/>
      <c r="I11" s="266"/>
      <c r="J11" s="266"/>
      <c r="K11" s="266"/>
      <c r="L11" s="266"/>
      <c r="M11" s="267"/>
      <c r="N11" s="266"/>
      <c r="O11" s="266"/>
      <c r="P11" s="266"/>
      <c r="Q11" s="266"/>
      <c r="R11" s="266"/>
      <c r="S11" s="282"/>
    </row>
    <row r="12" ht="20.1" customHeight="1" spans="1:19">
      <c r="A12" s="264"/>
      <c r="B12" s="265"/>
      <c r="C12" s="266"/>
      <c r="D12" s="266"/>
      <c r="E12" s="266"/>
      <c r="F12" s="266"/>
      <c r="G12" s="267"/>
      <c r="H12" s="266"/>
      <c r="I12" s="266"/>
      <c r="J12" s="266"/>
      <c r="K12" s="266"/>
      <c r="L12" s="266"/>
      <c r="M12" s="267"/>
      <c r="N12" s="266"/>
      <c r="O12" s="266"/>
      <c r="P12" s="266"/>
      <c r="Q12" s="266"/>
      <c r="R12" s="266"/>
      <c r="S12" s="282"/>
    </row>
    <row r="13" ht="20.1" customHeight="1" spans="1:19">
      <c r="A13" s="264"/>
      <c r="B13" s="265"/>
      <c r="C13" s="266"/>
      <c r="D13" s="266"/>
      <c r="E13" s="266"/>
      <c r="F13" s="266"/>
      <c r="G13" s="267"/>
      <c r="H13" s="266"/>
      <c r="I13" s="266"/>
      <c r="J13" s="266"/>
      <c r="K13" s="266"/>
      <c r="L13" s="266"/>
      <c r="M13" s="267"/>
      <c r="N13" s="266"/>
      <c r="O13" s="266"/>
      <c r="P13" s="266"/>
      <c r="Q13" s="266"/>
      <c r="R13" s="266"/>
      <c r="S13" s="282"/>
    </row>
    <row r="14" ht="20.1" customHeight="1" spans="1:19">
      <c r="A14" s="264"/>
      <c r="B14" s="265"/>
      <c r="C14" s="266"/>
      <c r="D14" s="266"/>
      <c r="E14" s="266"/>
      <c r="F14" s="266"/>
      <c r="G14" s="267"/>
      <c r="H14" s="266"/>
      <c r="I14" s="266"/>
      <c r="J14" s="266"/>
      <c r="K14" s="266"/>
      <c r="L14" s="266"/>
      <c r="M14" s="267"/>
      <c r="N14" s="266"/>
      <c r="O14" s="266"/>
      <c r="P14" s="266"/>
      <c r="Q14" s="266"/>
      <c r="R14" s="266"/>
      <c r="S14" s="282"/>
    </row>
    <row r="15" ht="20.1" customHeight="1" spans="1:19">
      <c r="A15" s="264"/>
      <c r="B15" s="265"/>
      <c r="C15" s="266"/>
      <c r="D15" s="266"/>
      <c r="E15" s="266"/>
      <c r="F15" s="266"/>
      <c r="G15" s="267"/>
      <c r="H15" s="266"/>
      <c r="I15" s="266"/>
      <c r="J15" s="266"/>
      <c r="K15" s="266"/>
      <c r="L15" s="266"/>
      <c r="M15" s="267"/>
      <c r="N15" s="266"/>
      <c r="O15" s="266"/>
      <c r="P15" s="266"/>
      <c r="Q15" s="266"/>
      <c r="R15" s="266"/>
      <c r="S15" s="282"/>
    </row>
    <row r="16" ht="20.1" customHeight="1" spans="1:19">
      <c r="A16" s="264"/>
      <c r="B16" s="265"/>
      <c r="C16" s="266"/>
      <c r="D16" s="266"/>
      <c r="E16" s="266"/>
      <c r="F16" s="266"/>
      <c r="G16" s="267"/>
      <c r="H16" s="266"/>
      <c r="I16" s="266"/>
      <c r="J16" s="266"/>
      <c r="K16" s="266"/>
      <c r="L16" s="266"/>
      <c r="M16" s="267"/>
      <c r="N16" s="266"/>
      <c r="O16" s="266"/>
      <c r="P16" s="266"/>
      <c r="Q16" s="266"/>
      <c r="R16" s="266"/>
      <c r="S16" s="282"/>
    </row>
    <row r="17" ht="20.1" customHeight="1" spans="1:19">
      <c r="A17" s="264"/>
      <c r="B17" s="265"/>
      <c r="C17" s="266"/>
      <c r="D17" s="266"/>
      <c r="E17" s="266"/>
      <c r="F17" s="266"/>
      <c r="G17" s="267"/>
      <c r="H17" s="266"/>
      <c r="I17" s="266"/>
      <c r="J17" s="266"/>
      <c r="K17" s="266"/>
      <c r="L17" s="266"/>
      <c r="M17" s="267"/>
      <c r="N17" s="266"/>
      <c r="O17" s="266"/>
      <c r="P17" s="266"/>
      <c r="Q17" s="266"/>
      <c r="R17" s="266"/>
      <c r="S17" s="282"/>
    </row>
    <row r="18" ht="20.1" customHeight="1" spans="1:19">
      <c r="A18" s="264"/>
      <c r="B18" s="265"/>
      <c r="C18" s="266"/>
      <c r="D18" s="266"/>
      <c r="E18" s="266"/>
      <c r="F18" s="266"/>
      <c r="G18" s="267"/>
      <c r="H18" s="266"/>
      <c r="I18" s="266"/>
      <c r="J18" s="266"/>
      <c r="K18" s="266"/>
      <c r="L18" s="266"/>
      <c r="M18" s="267"/>
      <c r="N18" s="266"/>
      <c r="O18" s="266"/>
      <c r="P18" s="266"/>
      <c r="Q18" s="266"/>
      <c r="R18" s="266"/>
      <c r="S18" s="282"/>
    </row>
    <row r="19" ht="20.1" customHeight="1" spans="1:19">
      <c r="A19" s="264"/>
      <c r="B19" s="265"/>
      <c r="C19" s="266"/>
      <c r="D19" s="266"/>
      <c r="E19" s="266"/>
      <c r="F19" s="266"/>
      <c r="G19" s="267"/>
      <c r="H19" s="266"/>
      <c r="I19" s="266"/>
      <c r="J19" s="266"/>
      <c r="K19" s="266"/>
      <c r="L19" s="266"/>
      <c r="M19" s="267"/>
      <c r="N19" s="266"/>
      <c r="O19" s="266"/>
      <c r="P19" s="266"/>
      <c r="Q19" s="266"/>
      <c r="R19" s="266"/>
      <c r="S19" s="282"/>
    </row>
    <row r="20" ht="20.1" customHeight="1" spans="1:19">
      <c r="A20" s="264"/>
      <c r="B20" s="265"/>
      <c r="C20" s="266"/>
      <c r="D20" s="266"/>
      <c r="E20" s="266"/>
      <c r="F20" s="266"/>
      <c r="G20" s="267"/>
      <c r="H20" s="266"/>
      <c r="I20" s="266"/>
      <c r="J20" s="266"/>
      <c r="K20" s="266"/>
      <c r="L20" s="266"/>
      <c r="M20" s="267"/>
      <c r="N20" s="266"/>
      <c r="O20" s="266"/>
      <c r="P20" s="266"/>
      <c r="Q20" s="266"/>
      <c r="R20" s="266"/>
      <c r="S20" s="282"/>
    </row>
    <row r="21" ht="20.1" customHeight="1" spans="1:19">
      <c r="A21" s="264"/>
      <c r="B21" s="265"/>
      <c r="C21" s="266"/>
      <c r="D21" s="266"/>
      <c r="E21" s="266"/>
      <c r="F21" s="266"/>
      <c r="G21" s="267"/>
      <c r="H21" s="266"/>
      <c r="I21" s="266"/>
      <c r="J21" s="266"/>
      <c r="K21" s="266"/>
      <c r="L21" s="266"/>
      <c r="M21" s="267"/>
      <c r="N21" s="266"/>
      <c r="O21" s="266"/>
      <c r="P21" s="266"/>
      <c r="Q21" s="266"/>
      <c r="R21" s="266"/>
      <c r="S21" s="282"/>
    </row>
    <row r="22" ht="20.1" customHeight="1" spans="1:19">
      <c r="A22" s="268"/>
      <c r="B22" s="269"/>
      <c r="C22" s="270"/>
      <c r="D22" s="270"/>
      <c r="E22" s="270"/>
      <c r="F22" s="270"/>
      <c r="G22" s="271"/>
      <c r="H22" s="270"/>
      <c r="I22" s="270"/>
      <c r="J22" s="270"/>
      <c r="K22" s="270"/>
      <c r="L22" s="270"/>
      <c r="M22" s="271"/>
      <c r="N22" s="270"/>
      <c r="O22" s="270"/>
      <c r="P22" s="270"/>
      <c r="Q22" s="270"/>
      <c r="R22" s="283"/>
      <c r="S22" s="284"/>
    </row>
    <row r="23" customHeight="1"/>
    <row r="24" ht="12.75" customHeight="1" spans="1:13">
      <c r="A24" s="272"/>
      <c r="B24" s="272"/>
      <c r="C24" s="272"/>
      <c r="D24" s="272"/>
      <c r="E24" s="273"/>
      <c r="F24" s="273"/>
      <c r="G24" s="252"/>
      <c r="H24" s="252"/>
      <c r="I24" s="273"/>
      <c r="J24" s="273"/>
      <c r="L24" s="273"/>
      <c r="M24" s="273"/>
    </row>
    <row r="25" ht="24" customHeight="1" spans="1:19">
      <c r="A25" s="274" t="s">
        <v>24</v>
      </c>
      <c r="B25" s="274"/>
      <c r="C25" s="274"/>
      <c r="D25" s="274"/>
      <c r="E25" s="275">
        <f>S22</f>
        <v>0</v>
      </c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</row>
  </sheetData>
  <mergeCells count="7">
    <mergeCell ref="A1:S1"/>
    <mergeCell ref="A2:H2"/>
    <mergeCell ref="I2:L2"/>
    <mergeCell ref="M2:O2"/>
    <mergeCell ref="P2:S2"/>
    <mergeCell ref="A25:D25"/>
    <mergeCell ref="E25:S25"/>
  </mergeCells>
  <printOptions horizontalCentered="1" verticalCentered="1"/>
  <pageMargins left="0" right="0" top="0" bottom="0" header="0.51" footer="0.51"/>
  <pageSetup paperSize="9" scale="85" orientation="landscape"/>
  <headerFooter alignWithMargins="0"/>
  <ignoredErrors>
    <ignoredError sqref="E25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80"/>
  <sheetViews>
    <sheetView workbookViewId="0">
      <selection activeCell="H22" sqref="H22"/>
    </sheetView>
  </sheetViews>
  <sheetFormatPr defaultColWidth="9" defaultRowHeight="14.25"/>
  <cols>
    <col min="1" max="1" width="3.875" style="217" customWidth="1"/>
    <col min="2" max="2" width="2.75" style="219" customWidth="1"/>
    <col min="3" max="3" width="12.875" style="220" customWidth="1"/>
    <col min="4" max="4" width="12.25" style="219" customWidth="1"/>
    <col min="5" max="5" width="3.375" style="219" customWidth="1"/>
    <col min="6" max="6" width="14.625" style="220" customWidth="1"/>
    <col min="7" max="7" width="12.25" style="219" customWidth="1"/>
    <col min="8" max="8" width="3.375" style="219" customWidth="1"/>
    <col min="9" max="9" width="16.75" style="220" customWidth="1"/>
    <col min="10" max="10" width="12.25" style="219" customWidth="1"/>
    <col min="11" max="11" width="4.25" style="219" customWidth="1"/>
    <col min="12" max="42" width="9" style="217"/>
    <col min="43" max="16384" width="9" style="219"/>
  </cols>
  <sheetData>
    <row r="1" s="217" customFormat="1" spans="3:9">
      <c r="C1" s="221"/>
      <c r="F1" s="221"/>
      <c r="I1" s="221"/>
    </row>
    <row r="2" s="217" customFormat="1" ht="15" customHeight="1" spans="3:9">
      <c r="C2" s="221"/>
      <c r="F2" s="221"/>
      <c r="I2" s="221"/>
    </row>
    <row r="3" ht="20.25" customHeight="1" spans="2:11">
      <c r="B3" s="222" t="s">
        <v>25</v>
      </c>
      <c r="C3" s="223"/>
      <c r="D3" s="223"/>
      <c r="E3" s="223"/>
      <c r="F3" s="223"/>
      <c r="G3" s="223"/>
      <c r="H3" s="223"/>
      <c r="I3" s="223"/>
      <c r="J3" s="223"/>
      <c r="K3" s="246"/>
    </row>
    <row r="4" ht="10.5" customHeight="1" spans="2:11">
      <c r="B4" s="224"/>
      <c r="C4" s="225"/>
      <c r="D4" s="226"/>
      <c r="E4" s="226"/>
      <c r="F4" s="225"/>
      <c r="G4" s="226"/>
      <c r="H4" s="226"/>
      <c r="I4" s="225"/>
      <c r="J4" s="226"/>
      <c r="K4" s="247"/>
    </row>
    <row r="5" ht="9.75" customHeight="1" spans="2:11">
      <c r="B5" s="224"/>
      <c r="C5" s="225"/>
      <c r="D5" s="226"/>
      <c r="E5" s="226"/>
      <c r="F5" s="225"/>
      <c r="G5" s="226"/>
      <c r="H5" s="226"/>
      <c r="I5" s="225"/>
      <c r="J5" s="226"/>
      <c r="K5" s="247"/>
    </row>
    <row r="6" ht="23.25" customHeight="1" spans="2:11">
      <c r="B6" s="224"/>
      <c r="C6" s="227" t="s">
        <v>26</v>
      </c>
      <c r="D6" s="228" t="s">
        <v>27</v>
      </c>
      <c r="E6" s="229"/>
      <c r="F6" s="230" t="s">
        <v>28</v>
      </c>
      <c r="G6" s="228" t="s">
        <v>29</v>
      </c>
      <c r="H6" s="229"/>
      <c r="I6" s="230" t="s">
        <v>30</v>
      </c>
      <c r="J6" s="248" t="e">
        <f ca="1">VLOOKUP(G6,INDIRECT(D6&amp;"!B3:S200"),2,0)</f>
        <v>#REF!</v>
      </c>
      <c r="K6" s="247"/>
    </row>
    <row r="7" ht="15" customHeight="1" spans="2:11">
      <c r="B7" s="224"/>
      <c r="C7" s="231"/>
      <c r="D7" s="229"/>
      <c r="E7" s="229"/>
      <c r="F7" s="229"/>
      <c r="G7" s="229"/>
      <c r="H7" s="229"/>
      <c r="I7" s="229"/>
      <c r="J7" s="229"/>
      <c r="K7" s="247"/>
    </row>
    <row r="8" ht="15" customHeight="1" spans="2:11">
      <c r="B8" s="224"/>
      <c r="C8" s="229"/>
      <c r="D8" s="229"/>
      <c r="E8" s="229"/>
      <c r="F8" s="229"/>
      <c r="G8" s="229"/>
      <c r="H8" s="229"/>
      <c r="I8" s="229"/>
      <c r="J8" s="229"/>
      <c r="K8" s="247"/>
    </row>
    <row r="9" ht="6.75" customHeight="1" spans="2:11">
      <c r="B9" s="224"/>
      <c r="C9" s="231"/>
      <c r="D9" s="229"/>
      <c r="E9" s="229"/>
      <c r="F9" s="229"/>
      <c r="G9" s="229"/>
      <c r="H9" s="229"/>
      <c r="I9" s="229"/>
      <c r="J9" s="229"/>
      <c r="K9" s="247"/>
    </row>
    <row r="10" ht="15" customHeight="1" spans="2:11">
      <c r="B10" s="224"/>
      <c r="C10" s="231" t="s">
        <v>31</v>
      </c>
      <c r="D10" s="229"/>
      <c r="E10" s="229"/>
      <c r="F10" s="229" t="s">
        <v>32</v>
      </c>
      <c r="G10" s="232" t="e">
        <f ca="1">VLOOKUP(G6,INDIRECT(D6&amp;"!B3:S200"),6,0)</f>
        <v>#REF!</v>
      </c>
      <c r="H10" s="229"/>
      <c r="I10" s="229" t="s">
        <v>33</v>
      </c>
      <c r="J10" s="235" t="e">
        <f ca="1">VLOOKUP(G6,INDIRECT(D6&amp;"!B3:S200"),11,0)</f>
        <v>#REF!</v>
      </c>
      <c r="K10" s="247"/>
    </row>
    <row r="11" ht="15" customHeight="1" spans="2:11">
      <c r="B11" s="224"/>
      <c r="C11" s="231"/>
      <c r="D11" s="233" t="e">
        <f ca="1">VLOOKUP(G6,INDIRECT(D6&amp;"!B3:S200"),3,0)</f>
        <v>#REF!</v>
      </c>
      <c r="E11" s="229"/>
      <c r="F11" s="231"/>
      <c r="G11" s="234"/>
      <c r="H11" s="229"/>
      <c r="I11" s="229"/>
      <c r="J11" s="229"/>
      <c r="K11" s="247"/>
    </row>
    <row r="12" ht="15" customHeight="1" spans="2:11">
      <c r="B12" s="224"/>
      <c r="C12" s="231"/>
      <c r="D12" s="229"/>
      <c r="E12" s="229"/>
      <c r="F12" s="229" t="s">
        <v>34</v>
      </c>
      <c r="G12" s="232" t="e">
        <f ca="1">VLOOKUP(G6,INDIRECT(D6&amp;"!B3:S200"),7,0)</f>
        <v>#REF!</v>
      </c>
      <c r="H12" s="229"/>
      <c r="I12" s="229" t="s">
        <v>35</v>
      </c>
      <c r="J12" s="235" t="e">
        <f ca="1">VLOOKUP(G6,INDIRECT(D6&amp;"!B3:S200"),8,0)</f>
        <v>#REF!</v>
      </c>
      <c r="K12" s="247"/>
    </row>
    <row r="13" ht="15" customHeight="1" spans="2:11">
      <c r="B13" s="224"/>
      <c r="C13" s="231"/>
      <c r="D13" s="229"/>
      <c r="E13" s="229"/>
      <c r="F13" s="229"/>
      <c r="G13" s="234"/>
      <c r="H13" s="229"/>
      <c r="I13" s="229"/>
      <c r="J13" s="234"/>
      <c r="K13" s="247"/>
    </row>
    <row r="14" ht="15" customHeight="1" spans="2:11">
      <c r="B14" s="224"/>
      <c r="C14" s="231" t="s">
        <v>36</v>
      </c>
      <c r="D14" s="235" t="e">
        <f ca="1">VLOOKUP(G6,INDIRECT(D6&amp;"!B3:S200"),4,0)</f>
        <v>#REF!</v>
      </c>
      <c r="E14" s="229"/>
      <c r="F14" s="229" t="s">
        <v>37</v>
      </c>
      <c r="G14" s="235" t="e">
        <f ca="1">VLOOKUP(G6,INDIRECT(D6&amp;"!B3:S200"),5,0)</f>
        <v>#REF!</v>
      </c>
      <c r="H14" s="229"/>
      <c r="I14" s="229" t="s">
        <v>38</v>
      </c>
      <c r="J14" s="235" t="e">
        <f ca="1">VLOOKUP(G6,INDIRECT(D6&amp;"!B3:S200"),9,0)</f>
        <v>#REF!</v>
      </c>
      <c r="K14" s="247"/>
    </row>
    <row r="15" ht="15" customHeight="1" spans="2:11">
      <c r="B15" s="224"/>
      <c r="C15" s="231"/>
      <c r="D15" s="234"/>
      <c r="E15" s="229"/>
      <c r="F15" s="229"/>
      <c r="G15" s="234"/>
      <c r="H15" s="229"/>
      <c r="I15" s="229"/>
      <c r="J15" s="234"/>
      <c r="K15" s="247"/>
    </row>
    <row r="16" ht="15" customHeight="1" spans="2:11">
      <c r="B16" s="224"/>
      <c r="C16" s="231" t="s">
        <v>39</v>
      </c>
      <c r="D16" s="235" t="e">
        <f ca="1">J12+J14</f>
        <v>#REF!</v>
      </c>
      <c r="E16" s="229"/>
      <c r="F16" s="229" t="s">
        <v>40</v>
      </c>
      <c r="G16" s="235" t="e">
        <f ca="1">VLOOKUP(G6,INDIRECT(D6&amp;"!B3:S200"),12,0)</f>
        <v>#REF!</v>
      </c>
      <c r="H16" s="229"/>
      <c r="I16" s="231" t="s">
        <v>41</v>
      </c>
      <c r="J16" s="235" t="e">
        <f ca="1">VLOOKUP(G6,INDIRECT(D6&amp;"!B3:S200"),15,0)</f>
        <v>#REF!</v>
      </c>
      <c r="K16" s="247"/>
    </row>
    <row r="17" ht="15" customHeight="1" spans="2:11">
      <c r="B17" s="224"/>
      <c r="C17" s="229"/>
      <c r="D17" s="229"/>
      <c r="E17" s="229"/>
      <c r="F17" s="229"/>
      <c r="G17" s="229"/>
      <c r="H17" s="229"/>
      <c r="I17" s="229"/>
      <c r="J17" s="229"/>
      <c r="K17" s="247"/>
    </row>
    <row r="18" ht="15" customHeight="1" spans="2:11">
      <c r="B18" s="224"/>
      <c r="C18" s="229" t="s">
        <v>42</v>
      </c>
      <c r="D18" s="235" t="e">
        <f ca="1">VLOOKUP(G6,INDIRECT(D6&amp;"!B3:S200"),13,0)</f>
        <v>#REF!</v>
      </c>
      <c r="E18" s="229"/>
      <c r="F18" s="229" t="s">
        <v>43</v>
      </c>
      <c r="G18" s="235" t="e">
        <f ca="1">VLOOKUP(G6,INDIRECT(D6&amp;"!B3:S200"),14,0)</f>
        <v>#REF!</v>
      </c>
      <c r="H18" s="229"/>
      <c r="I18" s="229" t="s">
        <v>44</v>
      </c>
      <c r="J18" s="235" t="e">
        <f ca="1">VLOOKUP(G6,INDIRECT(D6&amp;"!B3:S200"),16,0)</f>
        <v>#REF!</v>
      </c>
      <c r="K18" s="247"/>
    </row>
    <row r="19" ht="15" customHeight="1" spans="2:11">
      <c r="B19" s="224"/>
      <c r="C19" s="225"/>
      <c r="D19" s="226"/>
      <c r="E19" s="226"/>
      <c r="F19" s="225"/>
      <c r="G19" s="226"/>
      <c r="H19" s="226"/>
      <c r="I19" s="225"/>
      <c r="J19" s="226"/>
      <c r="K19" s="247"/>
    </row>
    <row r="20" ht="18.75" customHeight="1" spans="2:11">
      <c r="B20" s="224"/>
      <c r="C20" s="225"/>
      <c r="D20" s="226"/>
      <c r="E20" s="226"/>
      <c r="F20" s="225"/>
      <c r="G20" s="226"/>
      <c r="H20" s="226"/>
      <c r="I20" s="225"/>
      <c r="J20" s="226"/>
      <c r="K20" s="247"/>
    </row>
    <row r="21" s="218" customFormat="1" ht="38.25" customHeight="1" spans="1:42">
      <c r="A21" s="236"/>
      <c r="B21" s="237"/>
      <c r="C21" s="238"/>
      <c r="D21" s="238"/>
      <c r="E21" s="239" t="s">
        <v>45</v>
      </c>
      <c r="F21" s="240"/>
      <c r="G21" s="241" t="e">
        <f ca="1">VLOOKUP(G6,INDIRECT(D6&amp;"!B3:S200"),17,0)</f>
        <v>#REF!</v>
      </c>
      <c r="H21" s="242"/>
      <c r="I21" s="242"/>
      <c r="J21" s="238"/>
      <c r="K21" s="249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</row>
    <row r="22" ht="49.5" customHeight="1" spans="2:11">
      <c r="B22" s="224"/>
      <c r="C22" s="225"/>
      <c r="D22" s="226"/>
      <c r="E22" s="226"/>
      <c r="F22" s="225"/>
      <c r="G22" s="226"/>
      <c r="H22" s="226"/>
      <c r="I22" s="225"/>
      <c r="J22" s="226"/>
      <c r="K22" s="247"/>
    </row>
    <row r="23" ht="15" spans="2:11">
      <c r="B23" s="243"/>
      <c r="C23" s="244"/>
      <c r="D23" s="245"/>
      <c r="E23" s="245"/>
      <c r="F23" s="244"/>
      <c r="G23" s="245"/>
      <c r="H23" s="245"/>
      <c r="I23" s="244"/>
      <c r="J23" s="245"/>
      <c r="K23" s="250"/>
    </row>
    <row r="24" s="217" customFormat="1" ht="15" spans="3:9">
      <c r="C24" s="221"/>
      <c r="F24" s="221"/>
      <c r="I24" s="221"/>
    </row>
    <row r="25" s="217" customFormat="1" spans="3:9">
      <c r="C25" s="221"/>
      <c r="F25" s="221"/>
      <c r="I25" s="221"/>
    </row>
    <row r="26" s="217" customFormat="1" spans="3:9">
      <c r="C26" s="221"/>
      <c r="F26" s="221"/>
      <c r="I26" s="221"/>
    </row>
    <row r="27" s="217" customFormat="1" spans="3:9">
      <c r="C27" s="221"/>
      <c r="F27" s="221"/>
      <c r="I27" s="221"/>
    </row>
    <row r="28" s="217" customFormat="1" spans="3:9">
      <c r="C28" s="221"/>
      <c r="F28" s="221"/>
      <c r="I28" s="221"/>
    </row>
    <row r="29" s="217" customFormat="1" spans="3:9">
      <c r="C29" s="221"/>
      <c r="F29" s="221"/>
      <c r="I29" s="221"/>
    </row>
    <row r="30" s="217" customFormat="1" spans="3:9">
      <c r="C30" s="221"/>
      <c r="F30" s="221"/>
      <c r="I30" s="221"/>
    </row>
    <row r="31" s="217" customFormat="1" spans="3:9">
      <c r="C31" s="221"/>
      <c r="F31" s="221"/>
      <c r="I31" s="221"/>
    </row>
    <row r="32" s="217" customFormat="1" spans="3:9">
      <c r="C32" s="221"/>
      <c r="F32" s="221"/>
      <c r="I32" s="221"/>
    </row>
    <row r="33" s="217" customFormat="1" spans="3:9">
      <c r="C33" s="221"/>
      <c r="F33" s="221"/>
      <c r="I33" s="221"/>
    </row>
    <row r="34" s="217" customFormat="1" spans="3:9">
      <c r="C34" s="221"/>
      <c r="F34" s="221"/>
      <c r="I34" s="221"/>
    </row>
    <row r="35" s="217" customFormat="1" spans="3:9">
      <c r="C35" s="221"/>
      <c r="F35" s="221"/>
      <c r="I35" s="221"/>
    </row>
    <row r="36" s="217" customFormat="1" spans="3:9">
      <c r="C36" s="221"/>
      <c r="F36" s="221"/>
      <c r="I36" s="221"/>
    </row>
    <row r="37" s="217" customFormat="1" spans="3:9">
      <c r="C37" s="221"/>
      <c r="F37" s="221"/>
      <c r="I37" s="221"/>
    </row>
    <row r="38" s="217" customFormat="1" spans="3:9">
      <c r="C38" s="221"/>
      <c r="F38" s="221"/>
      <c r="I38" s="221"/>
    </row>
    <row r="39" s="217" customFormat="1" spans="3:9">
      <c r="C39" s="221"/>
      <c r="F39" s="221"/>
      <c r="I39" s="221"/>
    </row>
    <row r="40" s="217" customFormat="1" spans="3:9">
      <c r="C40" s="221"/>
      <c r="F40" s="221"/>
      <c r="I40" s="221"/>
    </row>
    <row r="41" s="217" customFormat="1" spans="3:9">
      <c r="C41" s="221"/>
      <c r="F41" s="221"/>
      <c r="I41" s="221"/>
    </row>
    <row r="42" s="217" customFormat="1" spans="3:9">
      <c r="C42" s="221"/>
      <c r="F42" s="221"/>
      <c r="I42" s="221"/>
    </row>
    <row r="43" s="217" customFormat="1" spans="3:9">
      <c r="C43" s="221"/>
      <c r="F43" s="221"/>
      <c r="I43" s="221"/>
    </row>
    <row r="44" s="217" customFormat="1" spans="3:9">
      <c r="C44" s="221"/>
      <c r="F44" s="221"/>
      <c r="I44" s="221"/>
    </row>
    <row r="45" s="217" customFormat="1" spans="3:9">
      <c r="C45" s="221"/>
      <c r="F45" s="221"/>
      <c r="I45" s="221"/>
    </row>
    <row r="46" s="217" customFormat="1" spans="3:9">
      <c r="C46" s="221"/>
      <c r="F46" s="221"/>
      <c r="I46" s="221"/>
    </row>
    <row r="47" s="217" customFormat="1" spans="3:9">
      <c r="C47" s="221"/>
      <c r="F47" s="221"/>
      <c r="I47" s="221"/>
    </row>
    <row r="48" s="217" customFormat="1" spans="3:9">
      <c r="C48" s="221"/>
      <c r="F48" s="221"/>
      <c r="I48" s="221"/>
    </row>
    <row r="49" s="217" customFormat="1" spans="3:9">
      <c r="C49" s="221"/>
      <c r="F49" s="221"/>
      <c r="I49" s="221"/>
    </row>
    <row r="50" s="217" customFormat="1" spans="3:9">
      <c r="C50" s="221"/>
      <c r="F50" s="221"/>
      <c r="I50" s="221"/>
    </row>
    <row r="51" s="217" customFormat="1" spans="3:9">
      <c r="C51" s="221"/>
      <c r="F51" s="221"/>
      <c r="I51" s="221"/>
    </row>
    <row r="52" s="217" customFormat="1" spans="3:9">
      <c r="C52" s="221"/>
      <c r="F52" s="221"/>
      <c r="I52" s="221"/>
    </row>
    <row r="53" s="217" customFormat="1" spans="3:9">
      <c r="C53" s="221"/>
      <c r="F53" s="221"/>
      <c r="I53" s="221"/>
    </row>
    <row r="54" s="217" customFormat="1" spans="3:9">
      <c r="C54" s="221"/>
      <c r="F54" s="221"/>
      <c r="I54" s="221"/>
    </row>
    <row r="55" s="217" customFormat="1" spans="3:9">
      <c r="C55" s="221"/>
      <c r="F55" s="221"/>
      <c r="I55" s="221"/>
    </row>
    <row r="56" s="217" customFormat="1" spans="3:9">
      <c r="C56" s="221"/>
      <c r="F56" s="221"/>
      <c r="I56" s="221"/>
    </row>
    <row r="57" s="217" customFormat="1" spans="3:9">
      <c r="C57" s="221"/>
      <c r="F57" s="221"/>
      <c r="I57" s="221"/>
    </row>
    <row r="58" s="217" customFormat="1" spans="3:9">
      <c r="C58" s="221"/>
      <c r="F58" s="221"/>
      <c r="I58" s="221"/>
    </row>
    <row r="59" s="217" customFormat="1" spans="3:9">
      <c r="C59" s="221"/>
      <c r="F59" s="221"/>
      <c r="I59" s="221"/>
    </row>
    <row r="60" s="217" customFormat="1" spans="3:9">
      <c r="C60" s="221"/>
      <c r="F60" s="221"/>
      <c r="I60" s="221"/>
    </row>
    <row r="61" s="217" customFormat="1" spans="3:9">
      <c r="C61" s="221"/>
      <c r="F61" s="221"/>
      <c r="I61" s="221"/>
    </row>
    <row r="62" s="217" customFormat="1" spans="3:9">
      <c r="C62" s="221"/>
      <c r="F62" s="221"/>
      <c r="I62" s="221"/>
    </row>
    <row r="63" s="217" customFormat="1" spans="3:9">
      <c r="C63" s="221"/>
      <c r="F63" s="221"/>
      <c r="I63" s="221"/>
    </row>
    <row r="64" s="217" customFormat="1" spans="3:9">
      <c r="C64" s="221"/>
      <c r="F64" s="221"/>
      <c r="I64" s="221"/>
    </row>
    <row r="65" s="217" customFormat="1" spans="3:9">
      <c r="C65" s="221"/>
      <c r="F65" s="221"/>
      <c r="I65" s="221"/>
    </row>
    <row r="66" s="217" customFormat="1" spans="3:9">
      <c r="C66" s="221"/>
      <c r="F66" s="221"/>
      <c r="I66" s="221"/>
    </row>
    <row r="67" s="217" customFormat="1" spans="3:9">
      <c r="C67" s="221"/>
      <c r="F67" s="221"/>
      <c r="I67" s="221"/>
    </row>
    <row r="68" s="217" customFormat="1" spans="3:9">
      <c r="C68" s="221"/>
      <c r="F68" s="221"/>
      <c r="I68" s="221"/>
    </row>
    <row r="69" s="217" customFormat="1" spans="3:9">
      <c r="C69" s="221"/>
      <c r="F69" s="221"/>
      <c r="I69" s="221"/>
    </row>
    <row r="70" s="217" customFormat="1" spans="3:9">
      <c r="C70" s="221"/>
      <c r="F70" s="221"/>
      <c r="I70" s="221"/>
    </row>
    <row r="71" s="217" customFormat="1" spans="3:9">
      <c r="C71" s="221"/>
      <c r="F71" s="221"/>
      <c r="I71" s="221"/>
    </row>
    <row r="72" s="217" customFormat="1" spans="3:9">
      <c r="C72" s="221"/>
      <c r="F72" s="221"/>
      <c r="I72" s="221"/>
    </row>
    <row r="73" s="217" customFormat="1" spans="3:9">
      <c r="C73" s="221"/>
      <c r="F73" s="221"/>
      <c r="I73" s="221"/>
    </row>
    <row r="74" s="217" customFormat="1" spans="3:9">
      <c r="C74" s="221"/>
      <c r="F74" s="221"/>
      <c r="I74" s="221"/>
    </row>
    <row r="75" s="217" customFormat="1" spans="3:9">
      <c r="C75" s="221"/>
      <c r="F75" s="221"/>
      <c r="I75" s="221"/>
    </row>
    <row r="76" s="217" customFormat="1" spans="3:9">
      <c r="C76" s="221"/>
      <c r="F76" s="221"/>
      <c r="I76" s="221"/>
    </row>
    <row r="77" s="217" customFormat="1" spans="3:9">
      <c r="C77" s="221"/>
      <c r="F77" s="221"/>
      <c r="I77" s="221"/>
    </row>
    <row r="78" s="217" customFormat="1" spans="3:9">
      <c r="C78" s="221"/>
      <c r="F78" s="221"/>
      <c r="I78" s="221"/>
    </row>
    <row r="79" s="217" customFormat="1" spans="3:9">
      <c r="C79" s="221"/>
      <c r="F79" s="221"/>
      <c r="I79" s="221"/>
    </row>
    <row r="80" s="217" customFormat="1" spans="3:9">
      <c r="C80" s="221"/>
      <c r="F80" s="221"/>
      <c r="I80" s="221"/>
    </row>
  </sheetData>
  <mergeCells count="4">
    <mergeCell ref="B3:K3"/>
    <mergeCell ref="E21:F21"/>
    <mergeCell ref="G21:I21"/>
    <mergeCell ref="C10:C12"/>
  </mergeCells>
  <dataValidations count="2">
    <dataValidation type="list" allowBlank="1" showInputMessage="1" showErrorMessage="1" sqref="D6">
      <formula1>"台干,管理部,营销科,总务部,保洁厨房,资材科,品管科,生产部,修缮组,技术部,维修科,加工组,包装组,冲压组,组立组,离职人员"</formula1>
    </dataValidation>
    <dataValidation type="list" allowBlank="1" showInputMessage="1" showErrorMessage="1" sqref="G6">
      <formula1>INDIRECT($D$6)</formula1>
    </dataValidation>
  </dataValidations>
  <pageMargins left="0" right="0" top="0.2" bottom="0.2" header="0.12" footer="0.12"/>
  <pageSetup paperSize="9" orientation="portrait" horizontalDpi="180" verticalDpi="18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name="Group Box 1" r:id="rId3">
              <controlPr defaultSize="0">
                <anchor moveWithCells="1">
                  <from>
                    <xdr:col>1</xdr:col>
                    <xdr:colOff>114300</xdr:colOff>
                    <xdr:row>7</xdr:row>
                    <xdr:rowOff>47625</xdr:rowOff>
                  </from>
                  <to>
                    <xdr:col>10</xdr:col>
                    <xdr:colOff>142875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name="Group Box 3" r:id="rId4">
              <controlPr defaultSize="0">
                <anchor moveWithCells="1">
                  <from>
                    <xdr:col>1</xdr:col>
                    <xdr:colOff>114300</xdr:colOff>
                    <xdr:row>3</xdr:row>
                    <xdr:rowOff>123825</xdr:rowOff>
                  </from>
                  <to>
                    <xdr:col>10</xdr:col>
                    <xdr:colOff>123825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name="Group Box 19" r:id="rId5">
              <controlPr defaultSize="0">
                <anchor moveWithCells="1">
                  <from>
                    <xdr:col>4</xdr:col>
                    <xdr:colOff>123825</xdr:colOff>
                    <xdr:row>19</xdr:row>
                    <xdr:rowOff>161925</xdr:rowOff>
                  </from>
                  <to>
                    <xdr:col>9</xdr:col>
                    <xdr:colOff>104775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5"/>
  <sheetViews>
    <sheetView showGridLines="0" workbookViewId="0">
      <selection activeCell="I22" sqref="I22"/>
    </sheetView>
  </sheetViews>
  <sheetFormatPr defaultColWidth="9" defaultRowHeight="14.25"/>
  <cols>
    <col min="1" max="1" width="9" style="121"/>
    <col min="2" max="2" width="4.5" style="121" customWidth="1"/>
    <col min="3" max="3" width="7.5" style="121" customWidth="1"/>
    <col min="4" max="9" width="9" style="121"/>
    <col min="10" max="10" width="11.75" style="121" customWidth="1"/>
    <col min="11" max="11" width="12.625" style="121" customWidth="1"/>
    <col min="12" max="12" width="5.25" style="121" customWidth="1"/>
    <col min="13" max="13" width="7.125" style="121" customWidth="1"/>
    <col min="14" max="16384" width="9" style="121"/>
  </cols>
  <sheetData>
    <row r="1" s="36" customFormat="1" ht="29.1" customHeight="1" spans="2:11">
      <c r="B1" s="39" t="s">
        <v>46</v>
      </c>
      <c r="C1" s="39"/>
      <c r="D1" s="39"/>
      <c r="E1" s="39"/>
      <c r="F1" s="39"/>
      <c r="G1" s="39"/>
      <c r="H1" s="39"/>
      <c r="I1" s="39"/>
      <c r="J1" s="39"/>
      <c r="K1" s="39"/>
    </row>
    <row r="2" s="208" customFormat="1" ht="30.75" customHeight="1" spans="2:11">
      <c r="B2" s="172" t="s">
        <v>47</v>
      </c>
      <c r="C2" s="173" t="s">
        <v>48</v>
      </c>
      <c r="D2" s="173" t="s">
        <v>49</v>
      </c>
      <c r="E2" s="209" t="s">
        <v>5</v>
      </c>
      <c r="F2" s="209" t="s">
        <v>50</v>
      </c>
      <c r="G2" s="209" t="s">
        <v>7</v>
      </c>
      <c r="H2" s="209" t="s">
        <v>8</v>
      </c>
      <c r="I2" s="209" t="s">
        <v>51</v>
      </c>
      <c r="J2" s="209" t="s">
        <v>52</v>
      </c>
      <c r="K2" s="210" t="s">
        <v>53</v>
      </c>
    </row>
    <row r="3" spans="2:11">
      <c r="B3" s="113"/>
      <c r="C3" s="114"/>
      <c r="D3" s="114"/>
      <c r="E3" s="114"/>
      <c r="F3" s="114"/>
      <c r="G3" s="114"/>
      <c r="H3" s="114"/>
      <c r="I3" s="114"/>
      <c r="J3" s="211"/>
      <c r="K3" s="212"/>
    </row>
    <row r="4" spans="2:11">
      <c r="B4" s="113"/>
      <c r="C4" s="114"/>
      <c r="D4" s="114"/>
      <c r="E4" s="114"/>
      <c r="F4" s="114"/>
      <c r="G4" s="114"/>
      <c r="H4" s="114"/>
      <c r="I4" s="114"/>
      <c r="J4" s="213"/>
      <c r="K4" s="214"/>
    </row>
    <row r="5" spans="2:11">
      <c r="B5" s="113"/>
      <c r="C5" s="114"/>
      <c r="D5" s="114"/>
      <c r="E5" s="114"/>
      <c r="F5" s="114"/>
      <c r="G5" s="114"/>
      <c r="H5" s="114"/>
      <c r="I5" s="114"/>
      <c r="J5" s="213"/>
      <c r="K5" s="214"/>
    </row>
    <row r="6" spans="2:11">
      <c r="B6" s="113"/>
      <c r="C6" s="114"/>
      <c r="D6" s="114"/>
      <c r="E6" s="114"/>
      <c r="F6" s="114"/>
      <c r="G6" s="114"/>
      <c r="H6" s="114"/>
      <c r="I6" s="114"/>
      <c r="J6" s="213"/>
      <c r="K6" s="214"/>
    </row>
    <row r="7" spans="2:11">
      <c r="B7" s="113"/>
      <c r="C7" s="114"/>
      <c r="D7" s="114"/>
      <c r="E7" s="114"/>
      <c r="F7" s="114"/>
      <c r="G7" s="114"/>
      <c r="H7" s="114"/>
      <c r="I7" s="114"/>
      <c r="J7" s="213"/>
      <c r="K7" s="214"/>
    </row>
    <row r="8" spans="2:11">
      <c r="B8" s="113"/>
      <c r="C8" s="114"/>
      <c r="D8" s="114"/>
      <c r="E8" s="114"/>
      <c r="F8" s="114"/>
      <c r="G8" s="114"/>
      <c r="H8" s="114"/>
      <c r="I8" s="114"/>
      <c r="J8" s="213"/>
      <c r="K8" s="214"/>
    </row>
    <row r="9" spans="2:11">
      <c r="B9" s="113"/>
      <c r="C9" s="114"/>
      <c r="D9" s="114"/>
      <c r="E9" s="114"/>
      <c r="F9" s="114"/>
      <c r="G9" s="114"/>
      <c r="H9" s="114"/>
      <c r="I9" s="114"/>
      <c r="J9" s="213"/>
      <c r="K9" s="214"/>
    </row>
    <row r="10" spans="2:11">
      <c r="B10" s="113"/>
      <c r="C10" s="114"/>
      <c r="D10" s="114"/>
      <c r="E10" s="114"/>
      <c r="F10" s="114"/>
      <c r="G10" s="114"/>
      <c r="H10" s="114"/>
      <c r="I10" s="114"/>
      <c r="J10" s="213"/>
      <c r="K10" s="214"/>
    </row>
    <row r="11" spans="2:11">
      <c r="B11" s="113"/>
      <c r="C11" s="114"/>
      <c r="D11" s="114"/>
      <c r="E11" s="114"/>
      <c r="F11" s="114"/>
      <c r="G11" s="114"/>
      <c r="H11" s="114"/>
      <c r="I11" s="114"/>
      <c r="J11" s="213"/>
      <c r="K11" s="214"/>
    </row>
    <row r="12" spans="2:11">
      <c r="B12" s="113"/>
      <c r="C12" s="114"/>
      <c r="D12" s="114"/>
      <c r="E12" s="114"/>
      <c r="F12" s="114"/>
      <c r="G12" s="114"/>
      <c r="H12" s="114"/>
      <c r="I12" s="114"/>
      <c r="J12" s="213"/>
      <c r="K12" s="214"/>
    </row>
    <row r="13" spans="2:11">
      <c r="B13" s="113"/>
      <c r="C13" s="114"/>
      <c r="D13" s="114"/>
      <c r="E13" s="114"/>
      <c r="F13" s="114"/>
      <c r="G13" s="114"/>
      <c r="H13" s="114"/>
      <c r="I13" s="114"/>
      <c r="J13" s="213"/>
      <c r="K13" s="214"/>
    </row>
    <row r="14" spans="2:11">
      <c r="B14" s="113"/>
      <c r="C14" s="114"/>
      <c r="D14" s="114"/>
      <c r="E14" s="114"/>
      <c r="F14" s="114"/>
      <c r="G14" s="114"/>
      <c r="H14" s="114"/>
      <c r="I14" s="114"/>
      <c r="J14" s="213"/>
      <c r="K14" s="214"/>
    </row>
    <row r="15" spans="2:11">
      <c r="B15" s="113"/>
      <c r="C15" s="114"/>
      <c r="D15" s="114"/>
      <c r="E15" s="114"/>
      <c r="F15" s="114"/>
      <c r="G15" s="114"/>
      <c r="H15" s="114"/>
      <c r="I15" s="114"/>
      <c r="J15" s="213"/>
      <c r="K15" s="214"/>
    </row>
    <row r="16" spans="2:11">
      <c r="B16" s="113"/>
      <c r="C16" s="114"/>
      <c r="D16" s="114"/>
      <c r="E16" s="114"/>
      <c r="F16" s="114"/>
      <c r="G16" s="114"/>
      <c r="H16" s="114"/>
      <c r="I16" s="114"/>
      <c r="J16" s="213"/>
      <c r="K16" s="214"/>
    </row>
    <row r="17" spans="2:11">
      <c r="B17" s="113"/>
      <c r="C17" s="114"/>
      <c r="D17" s="114"/>
      <c r="E17" s="114"/>
      <c r="F17" s="114"/>
      <c r="G17" s="114"/>
      <c r="H17" s="114"/>
      <c r="I17" s="114"/>
      <c r="J17" s="213"/>
      <c r="K17" s="214"/>
    </row>
    <row r="18" spans="2:11">
      <c r="B18" s="113"/>
      <c r="C18" s="114"/>
      <c r="D18" s="114"/>
      <c r="E18" s="114"/>
      <c r="F18" s="114"/>
      <c r="G18" s="114"/>
      <c r="H18" s="114"/>
      <c r="I18" s="114"/>
      <c r="J18" s="213"/>
      <c r="K18" s="214"/>
    </row>
    <row r="19" spans="2:11">
      <c r="B19" s="113"/>
      <c r="C19" s="114"/>
      <c r="D19" s="114"/>
      <c r="E19" s="114"/>
      <c r="F19" s="114"/>
      <c r="G19" s="114"/>
      <c r="H19" s="114"/>
      <c r="I19" s="114"/>
      <c r="J19" s="213"/>
      <c r="K19" s="214"/>
    </row>
    <row r="20" spans="2:11">
      <c r="B20" s="113"/>
      <c r="C20" s="114"/>
      <c r="D20" s="114"/>
      <c r="E20" s="114"/>
      <c r="F20" s="114"/>
      <c r="G20" s="114"/>
      <c r="H20" s="114"/>
      <c r="I20" s="114"/>
      <c r="J20" s="213"/>
      <c r="K20" s="214"/>
    </row>
    <row r="21" spans="2:11">
      <c r="B21" s="113"/>
      <c r="C21" s="114"/>
      <c r="D21" s="114"/>
      <c r="E21" s="114"/>
      <c r="F21" s="114"/>
      <c r="G21" s="114"/>
      <c r="H21" s="114"/>
      <c r="I21" s="114"/>
      <c r="J21" s="213"/>
      <c r="K21" s="214"/>
    </row>
    <row r="22" spans="2:11">
      <c r="B22" s="113"/>
      <c r="C22" s="114"/>
      <c r="D22" s="114"/>
      <c r="E22" s="114"/>
      <c r="F22" s="114"/>
      <c r="G22" s="114"/>
      <c r="H22" s="114"/>
      <c r="I22" s="114"/>
      <c r="J22" s="213"/>
      <c r="K22" s="214"/>
    </row>
    <row r="23" spans="2:11">
      <c r="B23" s="113"/>
      <c r="C23" s="114"/>
      <c r="D23" s="114"/>
      <c r="E23" s="114"/>
      <c r="F23" s="114"/>
      <c r="G23" s="114"/>
      <c r="H23" s="114"/>
      <c r="I23" s="114"/>
      <c r="J23" s="213"/>
      <c r="K23" s="214"/>
    </row>
    <row r="24" spans="2:11">
      <c r="B24" s="113"/>
      <c r="C24" s="114"/>
      <c r="D24" s="114"/>
      <c r="E24" s="114"/>
      <c r="F24" s="114"/>
      <c r="G24" s="114"/>
      <c r="H24" s="114"/>
      <c r="I24" s="114"/>
      <c r="J24" s="213"/>
      <c r="K24" s="214"/>
    </row>
    <row r="25" ht="15" spans="2:11">
      <c r="B25" s="180"/>
      <c r="C25" s="181"/>
      <c r="D25" s="181"/>
      <c r="E25" s="181"/>
      <c r="F25" s="181"/>
      <c r="G25" s="181"/>
      <c r="H25" s="181"/>
      <c r="I25" s="181"/>
      <c r="J25" s="215"/>
      <c r="K25" s="216"/>
    </row>
  </sheetData>
  <mergeCells count="1">
    <mergeCell ref="B1:K1"/>
  </mergeCells>
  <pageMargins left="0.75" right="0.75" top="1" bottom="1" header="0.5" footer="0.5"/>
  <pageSetup paperSize="9" orientation="portrait" horizontalDpi="180" verticalDpi="18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52"/>
  <sheetViews>
    <sheetView showGridLines="0" workbookViewId="0">
      <pane xSplit="3" ySplit="3" topLeftCell="D4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4.25"/>
  <cols>
    <col min="1" max="1" width="9" style="36"/>
    <col min="2" max="2" width="7.625" style="184" customWidth="1"/>
    <col min="3" max="3" width="9" style="184"/>
    <col min="4" max="6" width="10.625" style="96" customWidth="1"/>
    <col min="7" max="10" width="9" style="96"/>
    <col min="11" max="11" width="19.25" style="96" customWidth="1"/>
    <col min="12" max="12" width="9" style="96"/>
    <col min="13" max="16384" width="9" style="36"/>
  </cols>
  <sheetData>
    <row r="1" ht="30.95" customHeight="1" spans="2:11">
      <c r="B1" s="39" t="s">
        <v>54</v>
      </c>
      <c r="C1" s="39"/>
      <c r="D1" s="39"/>
      <c r="E1" s="39"/>
      <c r="F1" s="39"/>
      <c r="G1" s="39"/>
      <c r="H1" s="39"/>
      <c r="I1" s="39"/>
      <c r="J1" s="39"/>
      <c r="K1" s="39"/>
    </row>
    <row r="2" ht="21" customHeight="1" spans="2:12">
      <c r="B2" s="185" t="s">
        <v>4</v>
      </c>
      <c r="C2" s="186"/>
      <c r="D2" s="187">
        <f>工资汇总表!S2</f>
        <v>0</v>
      </c>
      <c r="E2" s="188"/>
      <c r="F2" s="189"/>
      <c r="G2" s="189"/>
      <c r="H2" s="189"/>
      <c r="I2" s="189"/>
      <c r="J2" s="189"/>
      <c r="K2" s="202"/>
      <c r="L2" s="203"/>
    </row>
    <row r="3" s="95" customFormat="1" ht="22.5" customHeight="1" spans="2:12">
      <c r="B3" s="190" t="s">
        <v>48</v>
      </c>
      <c r="C3" s="191" t="s">
        <v>49</v>
      </c>
      <c r="D3" s="192" t="s">
        <v>55</v>
      </c>
      <c r="E3" s="192" t="s">
        <v>12</v>
      </c>
      <c r="F3" s="192" t="s">
        <v>13</v>
      </c>
      <c r="G3" s="192" t="s">
        <v>12</v>
      </c>
      <c r="H3" s="192" t="s">
        <v>13</v>
      </c>
      <c r="I3" s="128" t="s">
        <v>56</v>
      </c>
      <c r="J3" s="192" t="s">
        <v>5</v>
      </c>
      <c r="K3" s="204" t="s">
        <v>57</v>
      </c>
      <c r="L3" s="50"/>
    </row>
    <row r="4" s="183" customFormat="1" ht="17.1" customHeight="1" spans="2:14">
      <c r="B4" s="113"/>
      <c r="C4" s="114"/>
      <c r="D4" s="167"/>
      <c r="E4" s="167"/>
      <c r="F4" s="167"/>
      <c r="G4" s="177"/>
      <c r="H4" s="177"/>
      <c r="I4" s="177"/>
      <c r="J4" s="167"/>
      <c r="K4" s="205"/>
      <c r="L4" s="50"/>
      <c r="M4" s="36"/>
      <c r="N4" s="36"/>
    </row>
    <row r="5" s="183" customFormat="1" ht="17.1" customHeight="1" spans="2:14">
      <c r="B5" s="113"/>
      <c r="C5" s="114"/>
      <c r="D5" s="167"/>
      <c r="E5" s="167"/>
      <c r="F5" s="167"/>
      <c r="G5" s="177"/>
      <c r="H5" s="177"/>
      <c r="I5" s="177"/>
      <c r="J5" s="167"/>
      <c r="K5" s="206"/>
      <c r="L5" s="50"/>
      <c r="M5" s="36"/>
      <c r="N5" s="36"/>
    </row>
    <row r="6" s="183" customFormat="1" ht="17.1" customHeight="1" spans="2:14">
      <c r="B6" s="113"/>
      <c r="C6" s="114"/>
      <c r="D6" s="167"/>
      <c r="E6" s="167"/>
      <c r="F6" s="167"/>
      <c r="G6" s="177"/>
      <c r="H6" s="177"/>
      <c r="I6" s="177"/>
      <c r="J6" s="167"/>
      <c r="K6" s="205"/>
      <c r="L6" s="50"/>
      <c r="M6" s="36"/>
      <c r="N6" s="36"/>
    </row>
    <row r="7" s="183" customFormat="1" ht="17.1" customHeight="1" spans="2:14">
      <c r="B7" s="113"/>
      <c r="C7" s="114"/>
      <c r="D7" s="167"/>
      <c r="E7" s="167"/>
      <c r="F7" s="167"/>
      <c r="G7" s="177"/>
      <c r="H7" s="177"/>
      <c r="I7" s="177"/>
      <c r="J7" s="167"/>
      <c r="K7" s="205"/>
      <c r="L7" s="50"/>
      <c r="M7" s="36"/>
      <c r="N7" s="36"/>
    </row>
    <row r="8" s="183" customFormat="1" ht="17.1" customHeight="1" spans="2:14">
      <c r="B8" s="113"/>
      <c r="C8" s="114"/>
      <c r="D8" s="167"/>
      <c r="E8" s="167"/>
      <c r="F8" s="167"/>
      <c r="G8" s="177"/>
      <c r="H8" s="177"/>
      <c r="I8" s="177"/>
      <c r="J8" s="167"/>
      <c r="K8" s="206"/>
      <c r="L8" s="50"/>
      <c r="M8" s="36"/>
      <c r="N8" s="36"/>
    </row>
    <row r="9" s="183" customFormat="1" ht="17.1" customHeight="1" spans="2:14">
      <c r="B9" s="113"/>
      <c r="C9" s="114"/>
      <c r="D9" s="167"/>
      <c r="E9" s="167"/>
      <c r="F9" s="167"/>
      <c r="G9" s="177"/>
      <c r="H9" s="177"/>
      <c r="I9" s="177"/>
      <c r="J9" s="167"/>
      <c r="K9" s="205"/>
      <c r="L9" s="50"/>
      <c r="M9" s="36"/>
      <c r="N9" s="36"/>
    </row>
    <row r="10" s="183" customFormat="1" ht="17.1" customHeight="1" spans="2:14">
      <c r="B10" s="113"/>
      <c r="C10" s="114"/>
      <c r="D10" s="167"/>
      <c r="E10" s="167"/>
      <c r="F10" s="167"/>
      <c r="G10" s="177"/>
      <c r="H10" s="177"/>
      <c r="I10" s="177"/>
      <c r="J10" s="167"/>
      <c r="K10" s="205"/>
      <c r="L10" s="50"/>
      <c r="M10" s="36"/>
      <c r="N10" s="36"/>
    </row>
    <row r="11" s="183" customFormat="1" ht="17.1" customHeight="1" spans="2:14">
      <c r="B11" s="113"/>
      <c r="C11" s="114"/>
      <c r="D11" s="167"/>
      <c r="E11" s="167"/>
      <c r="F11" s="167"/>
      <c r="G11" s="177"/>
      <c r="H11" s="177"/>
      <c r="I11" s="177"/>
      <c r="J11" s="167"/>
      <c r="K11" s="206"/>
      <c r="L11" s="50"/>
      <c r="M11" s="36"/>
      <c r="N11" s="36"/>
    </row>
    <row r="12" s="183" customFormat="1" ht="17.1" customHeight="1" spans="2:14">
      <c r="B12" s="113"/>
      <c r="C12" s="114"/>
      <c r="D12" s="167"/>
      <c r="E12" s="167"/>
      <c r="F12" s="167"/>
      <c r="G12" s="177"/>
      <c r="H12" s="177"/>
      <c r="I12" s="177"/>
      <c r="J12" s="167"/>
      <c r="K12" s="205"/>
      <c r="L12" s="50"/>
      <c r="M12" s="36"/>
      <c r="N12" s="36"/>
    </row>
    <row r="13" s="183" customFormat="1" ht="17.1" customHeight="1" spans="2:14">
      <c r="B13" s="58"/>
      <c r="C13" s="59"/>
      <c r="D13" s="167"/>
      <c r="E13" s="167"/>
      <c r="F13" s="167"/>
      <c r="G13" s="177"/>
      <c r="H13" s="177"/>
      <c r="I13" s="177"/>
      <c r="J13" s="167"/>
      <c r="K13" s="206"/>
      <c r="L13" s="50"/>
      <c r="M13" s="36"/>
      <c r="N13" s="36"/>
    </row>
    <row r="14" s="183" customFormat="1" ht="17.1" customHeight="1" spans="2:14">
      <c r="B14" s="113"/>
      <c r="C14" s="114"/>
      <c r="D14" s="167"/>
      <c r="E14" s="167"/>
      <c r="F14" s="167"/>
      <c r="G14" s="177"/>
      <c r="H14" s="177"/>
      <c r="I14" s="177"/>
      <c r="J14" s="167"/>
      <c r="K14" s="206"/>
      <c r="L14" s="50"/>
      <c r="M14" s="36"/>
      <c r="N14" s="36"/>
    </row>
    <row r="15" s="183" customFormat="1" ht="17.1" customHeight="1" spans="2:14">
      <c r="B15" s="113"/>
      <c r="C15" s="114"/>
      <c r="D15" s="167"/>
      <c r="E15" s="167"/>
      <c r="F15" s="167"/>
      <c r="G15" s="177"/>
      <c r="H15" s="177"/>
      <c r="I15" s="177"/>
      <c r="J15" s="167"/>
      <c r="K15" s="205"/>
      <c r="L15" s="50"/>
      <c r="M15" s="36"/>
      <c r="N15" s="36"/>
    </row>
    <row r="16" s="183" customFormat="1" ht="17.1" customHeight="1" spans="2:14">
      <c r="B16" s="113"/>
      <c r="C16" s="114"/>
      <c r="D16" s="167"/>
      <c r="E16" s="167"/>
      <c r="F16" s="167"/>
      <c r="G16" s="177"/>
      <c r="H16" s="177"/>
      <c r="I16" s="177"/>
      <c r="J16" s="167"/>
      <c r="K16" s="205"/>
      <c r="L16" s="50"/>
      <c r="M16" s="36"/>
      <c r="N16" s="36"/>
    </row>
    <row r="17" s="183" customFormat="1" ht="17.1" customHeight="1" spans="2:14">
      <c r="B17" s="113"/>
      <c r="C17" s="114"/>
      <c r="D17" s="167"/>
      <c r="E17" s="167"/>
      <c r="F17" s="167"/>
      <c r="G17" s="177"/>
      <c r="H17" s="177"/>
      <c r="I17" s="177"/>
      <c r="J17" s="167"/>
      <c r="K17" s="206"/>
      <c r="L17" s="50"/>
      <c r="M17" s="36"/>
      <c r="N17" s="36"/>
    </row>
    <row r="18" s="183" customFormat="1" ht="17.1" customHeight="1" spans="2:14">
      <c r="B18" s="58"/>
      <c r="C18" s="59"/>
      <c r="D18" s="167"/>
      <c r="E18" s="167"/>
      <c r="F18" s="167"/>
      <c r="G18" s="177"/>
      <c r="H18" s="177"/>
      <c r="I18" s="177"/>
      <c r="J18" s="167"/>
      <c r="K18" s="205"/>
      <c r="L18" s="50"/>
      <c r="M18" s="36"/>
      <c r="N18" s="36"/>
    </row>
    <row r="19" s="183" customFormat="1" ht="17.1" customHeight="1" spans="2:14">
      <c r="B19" s="58"/>
      <c r="C19" s="59"/>
      <c r="D19" s="167"/>
      <c r="E19" s="167"/>
      <c r="F19" s="167"/>
      <c r="G19" s="177"/>
      <c r="H19" s="177"/>
      <c r="I19" s="177"/>
      <c r="J19" s="167"/>
      <c r="K19" s="205"/>
      <c r="L19" s="50"/>
      <c r="M19" s="36"/>
      <c r="N19" s="36"/>
    </row>
    <row r="20" s="183" customFormat="1" ht="17.1" customHeight="1" spans="2:14">
      <c r="B20" s="58"/>
      <c r="C20" s="59"/>
      <c r="D20" s="167"/>
      <c r="E20" s="167"/>
      <c r="F20" s="167"/>
      <c r="G20" s="177"/>
      <c r="H20" s="177"/>
      <c r="I20" s="177"/>
      <c r="J20" s="167"/>
      <c r="K20" s="205"/>
      <c r="L20" s="50"/>
      <c r="M20" s="36"/>
      <c r="N20" s="36"/>
    </row>
    <row r="21" s="183" customFormat="1" ht="17.1" customHeight="1" spans="2:14">
      <c r="B21" s="58"/>
      <c r="C21" s="59"/>
      <c r="D21" s="167"/>
      <c r="E21" s="167"/>
      <c r="F21" s="167"/>
      <c r="G21" s="177"/>
      <c r="H21" s="177"/>
      <c r="I21" s="177"/>
      <c r="J21" s="167"/>
      <c r="K21" s="206"/>
      <c r="L21" s="50"/>
      <c r="M21" s="36"/>
      <c r="N21" s="36"/>
    </row>
    <row r="22" s="183" customFormat="1" ht="17.1" customHeight="1" spans="2:14">
      <c r="B22" s="58"/>
      <c r="C22" s="59"/>
      <c r="D22" s="167"/>
      <c r="E22" s="167"/>
      <c r="F22" s="167"/>
      <c r="G22" s="177"/>
      <c r="H22" s="177"/>
      <c r="I22" s="177"/>
      <c r="J22" s="167"/>
      <c r="K22" s="206"/>
      <c r="L22" s="50"/>
      <c r="M22" s="36"/>
      <c r="N22" s="36"/>
    </row>
    <row r="23" s="183" customFormat="1" ht="17.1" customHeight="1" spans="2:14">
      <c r="B23" s="113"/>
      <c r="C23" s="114"/>
      <c r="D23" s="167"/>
      <c r="E23" s="167"/>
      <c r="F23" s="167"/>
      <c r="G23" s="177"/>
      <c r="H23" s="177"/>
      <c r="I23" s="177"/>
      <c r="J23" s="167"/>
      <c r="K23" s="206"/>
      <c r="L23" s="50"/>
      <c r="M23" s="36"/>
      <c r="N23" s="36"/>
    </row>
    <row r="24" s="183" customFormat="1" ht="17.1" customHeight="1" spans="2:14">
      <c r="B24" s="113"/>
      <c r="C24" s="114"/>
      <c r="D24" s="167"/>
      <c r="E24" s="167"/>
      <c r="F24" s="167"/>
      <c r="G24" s="177"/>
      <c r="H24" s="177"/>
      <c r="I24" s="177"/>
      <c r="J24" s="167"/>
      <c r="K24" s="206"/>
      <c r="L24" s="50"/>
      <c r="M24" s="36"/>
      <c r="N24" s="36"/>
    </row>
    <row r="25" s="183" customFormat="1" ht="17.1" customHeight="1" spans="2:14">
      <c r="B25" s="113"/>
      <c r="C25" s="114"/>
      <c r="D25" s="167"/>
      <c r="E25" s="167"/>
      <c r="F25" s="167"/>
      <c r="G25" s="177"/>
      <c r="H25" s="177"/>
      <c r="I25" s="177"/>
      <c r="J25" s="167"/>
      <c r="K25" s="206"/>
      <c r="L25" s="50"/>
      <c r="M25" s="36"/>
      <c r="N25" s="36"/>
    </row>
    <row r="26" s="183" customFormat="1" ht="17.1" customHeight="1" spans="2:14">
      <c r="B26" s="113"/>
      <c r="C26" s="114"/>
      <c r="D26" s="167"/>
      <c r="E26" s="167"/>
      <c r="F26" s="167"/>
      <c r="G26" s="177"/>
      <c r="H26" s="177"/>
      <c r="I26" s="177"/>
      <c r="J26" s="167"/>
      <c r="K26" s="205"/>
      <c r="L26" s="50"/>
      <c r="M26" s="36"/>
      <c r="N26" s="36"/>
    </row>
    <row r="27" s="183" customFormat="1" ht="17.1" customHeight="1" spans="2:14">
      <c r="B27" s="113"/>
      <c r="C27" s="114"/>
      <c r="D27" s="167"/>
      <c r="E27" s="167"/>
      <c r="F27" s="167"/>
      <c r="G27" s="177"/>
      <c r="H27" s="177"/>
      <c r="I27" s="177"/>
      <c r="J27" s="167"/>
      <c r="K27" s="205"/>
      <c r="L27" s="50"/>
      <c r="M27" s="36"/>
      <c r="N27" s="36"/>
    </row>
    <row r="28" s="183" customFormat="1" ht="17.1" customHeight="1" spans="2:14">
      <c r="B28" s="113"/>
      <c r="C28" s="114"/>
      <c r="D28" s="167"/>
      <c r="E28" s="167"/>
      <c r="F28" s="167"/>
      <c r="G28" s="177"/>
      <c r="H28" s="177"/>
      <c r="I28" s="177"/>
      <c r="J28" s="167"/>
      <c r="K28" s="205"/>
      <c r="L28" s="50"/>
      <c r="M28" s="36"/>
      <c r="N28" s="36"/>
    </row>
    <row r="29" s="183" customFormat="1" ht="17.1" customHeight="1" spans="2:14">
      <c r="B29" s="113"/>
      <c r="C29" s="114"/>
      <c r="D29" s="167"/>
      <c r="E29" s="167"/>
      <c r="F29" s="167"/>
      <c r="G29" s="177"/>
      <c r="H29" s="177"/>
      <c r="I29" s="177"/>
      <c r="J29" s="167"/>
      <c r="K29" s="205"/>
      <c r="L29" s="50"/>
      <c r="M29" s="36"/>
      <c r="N29" s="36"/>
    </row>
    <row r="30" s="183" customFormat="1" ht="17.1" customHeight="1" spans="2:14">
      <c r="B30" s="58"/>
      <c r="C30" s="193"/>
      <c r="D30" s="167"/>
      <c r="E30" s="167"/>
      <c r="F30" s="167"/>
      <c r="G30" s="177"/>
      <c r="H30" s="177"/>
      <c r="I30" s="177"/>
      <c r="J30" s="167"/>
      <c r="K30" s="205"/>
      <c r="L30" s="50"/>
      <c r="M30" s="36"/>
      <c r="N30" s="36"/>
    </row>
    <row r="31" s="183" customFormat="1" ht="17.1" customHeight="1" spans="2:14">
      <c r="B31" s="58"/>
      <c r="C31" s="193"/>
      <c r="D31" s="167"/>
      <c r="E31" s="167"/>
      <c r="F31" s="167"/>
      <c r="G31" s="177"/>
      <c r="H31" s="177"/>
      <c r="I31" s="177"/>
      <c r="J31" s="167"/>
      <c r="K31" s="205"/>
      <c r="L31" s="50"/>
      <c r="M31" s="36"/>
      <c r="N31" s="36"/>
    </row>
    <row r="32" s="183" customFormat="1" ht="17.1" customHeight="1" spans="2:14">
      <c r="B32" s="58"/>
      <c r="C32" s="59"/>
      <c r="D32" s="167"/>
      <c r="E32" s="167"/>
      <c r="F32" s="167"/>
      <c r="G32" s="177"/>
      <c r="H32" s="177"/>
      <c r="I32" s="177"/>
      <c r="J32" s="167"/>
      <c r="K32" s="205"/>
      <c r="L32" s="50"/>
      <c r="M32" s="36"/>
      <c r="N32" s="36"/>
    </row>
    <row r="33" s="183" customFormat="1" ht="17.1" customHeight="1" spans="2:14">
      <c r="B33" s="113"/>
      <c r="C33" s="114"/>
      <c r="D33" s="167"/>
      <c r="E33" s="167"/>
      <c r="F33" s="167"/>
      <c r="G33" s="177"/>
      <c r="H33" s="177"/>
      <c r="I33" s="177"/>
      <c r="J33" s="167"/>
      <c r="K33" s="205"/>
      <c r="L33" s="50"/>
      <c r="M33" s="36"/>
      <c r="N33" s="36"/>
    </row>
    <row r="34" s="183" customFormat="1" ht="17.1" customHeight="1" spans="2:14">
      <c r="B34" s="113"/>
      <c r="C34" s="114"/>
      <c r="D34" s="167"/>
      <c r="E34" s="167"/>
      <c r="F34" s="167"/>
      <c r="G34" s="177"/>
      <c r="H34" s="177"/>
      <c r="I34" s="177"/>
      <c r="J34" s="167"/>
      <c r="K34" s="205"/>
      <c r="L34" s="50"/>
      <c r="M34" s="36"/>
      <c r="N34" s="36"/>
    </row>
    <row r="35" s="183" customFormat="1" ht="17.1" customHeight="1" spans="2:14">
      <c r="B35" s="113"/>
      <c r="C35" s="114"/>
      <c r="D35" s="167"/>
      <c r="E35" s="167"/>
      <c r="F35" s="167"/>
      <c r="G35" s="177"/>
      <c r="H35" s="177"/>
      <c r="I35" s="177"/>
      <c r="J35" s="167"/>
      <c r="K35" s="205"/>
      <c r="L35" s="50"/>
      <c r="M35" s="36"/>
      <c r="N35" s="36"/>
    </row>
    <row r="36" s="183" customFormat="1" ht="17.1" customHeight="1" spans="2:14">
      <c r="B36" s="113"/>
      <c r="C36" s="114"/>
      <c r="D36" s="167"/>
      <c r="E36" s="167"/>
      <c r="F36" s="167"/>
      <c r="G36" s="177"/>
      <c r="H36" s="177"/>
      <c r="I36" s="177"/>
      <c r="J36" s="167"/>
      <c r="K36" s="205"/>
      <c r="L36" s="50"/>
      <c r="M36" s="36"/>
      <c r="N36" s="36"/>
    </row>
    <row r="37" s="183" customFormat="1" ht="17.1" customHeight="1" spans="2:14">
      <c r="B37" s="113"/>
      <c r="C37" s="114"/>
      <c r="D37" s="167"/>
      <c r="E37" s="167"/>
      <c r="F37" s="167"/>
      <c r="G37" s="177"/>
      <c r="H37" s="177"/>
      <c r="I37" s="177"/>
      <c r="J37" s="167"/>
      <c r="K37" s="205"/>
      <c r="L37" s="50"/>
      <c r="M37" s="36"/>
      <c r="N37" s="36"/>
    </row>
    <row r="38" s="183" customFormat="1" ht="17.1" customHeight="1" spans="2:14">
      <c r="B38" s="113"/>
      <c r="C38" s="114"/>
      <c r="D38" s="167"/>
      <c r="E38" s="167"/>
      <c r="F38" s="167"/>
      <c r="G38" s="177"/>
      <c r="H38" s="177"/>
      <c r="I38" s="177"/>
      <c r="J38" s="167"/>
      <c r="K38" s="205"/>
      <c r="L38" s="50"/>
      <c r="M38" s="36"/>
      <c r="N38" s="36"/>
    </row>
    <row r="39" s="183" customFormat="1" ht="17.1" customHeight="1" spans="2:14">
      <c r="B39" s="113"/>
      <c r="C39" s="114"/>
      <c r="D39" s="167"/>
      <c r="E39" s="167"/>
      <c r="F39" s="167"/>
      <c r="G39" s="177"/>
      <c r="H39" s="177"/>
      <c r="I39" s="177"/>
      <c r="J39" s="167"/>
      <c r="K39" s="205"/>
      <c r="L39" s="50"/>
      <c r="M39" s="36"/>
      <c r="N39" s="36"/>
    </row>
    <row r="40" s="183" customFormat="1" ht="17.1" customHeight="1" spans="2:14">
      <c r="B40" s="113"/>
      <c r="C40" s="114"/>
      <c r="D40" s="167"/>
      <c r="E40" s="167"/>
      <c r="F40" s="167"/>
      <c r="G40" s="177"/>
      <c r="H40" s="177"/>
      <c r="I40" s="177"/>
      <c r="J40" s="167"/>
      <c r="K40" s="205"/>
      <c r="L40" s="50"/>
      <c r="M40" s="36"/>
      <c r="N40" s="36"/>
    </row>
    <row r="41" s="183" customFormat="1" ht="17.1" customHeight="1" spans="2:14">
      <c r="B41" s="113"/>
      <c r="C41" s="114"/>
      <c r="D41" s="167"/>
      <c r="E41" s="167"/>
      <c r="F41" s="167"/>
      <c r="G41" s="177"/>
      <c r="H41" s="177"/>
      <c r="I41" s="177"/>
      <c r="J41" s="167"/>
      <c r="K41" s="205"/>
      <c r="L41" s="50"/>
      <c r="M41" s="36"/>
      <c r="N41" s="36"/>
    </row>
    <row r="42" s="183" customFormat="1" ht="17.1" customHeight="1" spans="2:14">
      <c r="B42" s="194"/>
      <c r="C42" s="195"/>
      <c r="D42" s="167"/>
      <c r="E42" s="167"/>
      <c r="F42" s="167"/>
      <c r="G42" s="177"/>
      <c r="H42" s="177"/>
      <c r="I42" s="177"/>
      <c r="J42" s="167"/>
      <c r="K42" s="205"/>
      <c r="L42" s="50"/>
      <c r="M42" s="36"/>
      <c r="N42" s="36"/>
    </row>
    <row r="43" s="183" customFormat="1" ht="17.1" customHeight="1" spans="2:14">
      <c r="B43" s="194"/>
      <c r="C43" s="195"/>
      <c r="D43" s="167"/>
      <c r="E43" s="167"/>
      <c r="F43" s="167"/>
      <c r="G43" s="177"/>
      <c r="H43" s="177"/>
      <c r="I43" s="177"/>
      <c r="J43" s="167"/>
      <c r="K43" s="205"/>
      <c r="L43" s="50"/>
      <c r="M43" s="36"/>
      <c r="N43" s="36"/>
    </row>
    <row r="44" s="183" customFormat="1" ht="17.1" customHeight="1" spans="2:14">
      <c r="B44" s="113"/>
      <c r="C44" s="114"/>
      <c r="D44" s="167"/>
      <c r="E44" s="167"/>
      <c r="F44" s="167"/>
      <c r="G44" s="177"/>
      <c r="H44" s="177"/>
      <c r="I44" s="177"/>
      <c r="J44" s="167"/>
      <c r="K44" s="205"/>
      <c r="L44" s="50"/>
      <c r="M44" s="36"/>
      <c r="N44" s="36"/>
    </row>
    <row r="45" s="183" customFormat="1" ht="17.1" customHeight="1" spans="2:14">
      <c r="B45" s="113"/>
      <c r="C45" s="114"/>
      <c r="D45" s="167"/>
      <c r="E45" s="167"/>
      <c r="F45" s="167"/>
      <c r="G45" s="177"/>
      <c r="H45" s="177"/>
      <c r="I45" s="177"/>
      <c r="J45" s="167"/>
      <c r="K45" s="205"/>
      <c r="L45" s="50"/>
      <c r="M45" s="36"/>
      <c r="N45" s="36"/>
    </row>
    <row r="46" s="183" customFormat="1" ht="17.1" customHeight="1" spans="2:14">
      <c r="B46" s="113"/>
      <c r="C46" s="114"/>
      <c r="D46" s="167"/>
      <c r="E46" s="167"/>
      <c r="F46" s="167"/>
      <c r="G46" s="177"/>
      <c r="H46" s="177"/>
      <c r="I46" s="177"/>
      <c r="J46" s="167"/>
      <c r="K46" s="205"/>
      <c r="L46" s="50"/>
      <c r="M46" s="36"/>
      <c r="N46" s="36"/>
    </row>
    <row r="47" s="183" customFormat="1" ht="17.1" customHeight="1" spans="2:14">
      <c r="B47" s="113"/>
      <c r="C47" s="114"/>
      <c r="D47" s="167"/>
      <c r="E47" s="167"/>
      <c r="F47" s="167"/>
      <c r="G47" s="177"/>
      <c r="H47" s="177"/>
      <c r="I47" s="177"/>
      <c r="J47" s="167"/>
      <c r="K47" s="205"/>
      <c r="L47" s="50"/>
      <c r="M47" s="36"/>
      <c r="N47" s="36"/>
    </row>
    <row r="48" s="183" customFormat="1" ht="17.1" customHeight="1" spans="2:14">
      <c r="B48" s="113"/>
      <c r="C48" s="114"/>
      <c r="D48" s="167"/>
      <c r="E48" s="167"/>
      <c r="F48" s="167"/>
      <c r="G48" s="177"/>
      <c r="H48" s="177"/>
      <c r="I48" s="177"/>
      <c r="J48" s="167"/>
      <c r="K48" s="205"/>
      <c r="L48" s="50"/>
      <c r="M48" s="36"/>
      <c r="N48" s="36"/>
    </row>
    <row r="49" s="183" customFormat="1" ht="17.1" customHeight="1" spans="2:14">
      <c r="B49" s="196"/>
      <c r="C49" s="197"/>
      <c r="D49" s="167"/>
      <c r="E49" s="167"/>
      <c r="F49" s="167"/>
      <c r="G49" s="177"/>
      <c r="H49" s="177"/>
      <c r="I49" s="177"/>
      <c r="J49" s="167"/>
      <c r="K49" s="205"/>
      <c r="L49" s="50"/>
      <c r="M49" s="36"/>
      <c r="N49" s="36"/>
    </row>
    <row r="50" s="183" customFormat="1" ht="17.1" customHeight="1" spans="2:14">
      <c r="B50" s="196"/>
      <c r="C50" s="197"/>
      <c r="D50" s="167"/>
      <c r="E50" s="167"/>
      <c r="F50" s="167"/>
      <c r="G50" s="177"/>
      <c r="H50" s="177"/>
      <c r="I50" s="177"/>
      <c r="J50" s="167"/>
      <c r="K50" s="205"/>
      <c r="L50" s="50"/>
      <c r="M50" s="36"/>
      <c r="N50" s="36"/>
    </row>
    <row r="51" s="183" customFormat="1" ht="17.1" customHeight="1" spans="2:14">
      <c r="B51" s="198"/>
      <c r="C51" s="199"/>
      <c r="D51" s="200"/>
      <c r="E51" s="200"/>
      <c r="F51" s="200"/>
      <c r="G51" s="201"/>
      <c r="H51" s="201"/>
      <c r="I51" s="201"/>
      <c r="J51" s="200"/>
      <c r="K51" s="207"/>
      <c r="L51" s="50"/>
      <c r="M51" s="36"/>
      <c r="N51" s="36"/>
    </row>
    <row r="52" spans="12:12">
      <c r="L52" s="50"/>
    </row>
  </sheetData>
  <mergeCells count="3">
    <mergeCell ref="B1:K1"/>
    <mergeCell ref="B2:C2"/>
    <mergeCell ref="E2:K2"/>
  </mergeCells>
  <pageMargins left="0.75" right="0.75" top="1" bottom="1" header="0.5" footer="0.5"/>
  <pageSetup paperSize="9" orientation="portrait" horizontalDpi="180" verticalDpi="18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7"/>
  <sheetViews>
    <sheetView showGridLines="0" workbookViewId="0">
      <selection activeCell="F15" sqref="F15"/>
    </sheetView>
  </sheetViews>
  <sheetFormatPr defaultColWidth="9" defaultRowHeight="14.25" outlineLevelCol="5"/>
  <cols>
    <col min="1" max="1" width="9" style="36"/>
    <col min="2" max="2" width="11.75" style="36" customWidth="1"/>
    <col min="3" max="3" width="14.75" style="36" customWidth="1"/>
    <col min="4" max="4" width="12.375" style="171" customWidth="1"/>
    <col min="5" max="5" width="33.25" style="36" customWidth="1"/>
    <col min="6" max="6" width="7" style="36" customWidth="1"/>
    <col min="7" max="7" width="10" style="36" customWidth="1"/>
    <col min="8" max="8" width="12" style="36" customWidth="1"/>
    <col min="9" max="16384" width="9" style="36"/>
  </cols>
  <sheetData>
    <row r="1" ht="32.1" customHeight="1" spans="2:5">
      <c r="B1" s="39" t="s">
        <v>58</v>
      </c>
      <c r="C1" s="39"/>
      <c r="D1" s="39"/>
      <c r="E1" s="39"/>
    </row>
    <row r="2" s="95" customFormat="1" ht="30.75" customHeight="1" spans="2:5">
      <c r="B2" s="172" t="s">
        <v>59</v>
      </c>
      <c r="C2" s="173" t="s">
        <v>49</v>
      </c>
      <c r="D2" s="174" t="s">
        <v>58</v>
      </c>
      <c r="E2" s="175" t="s">
        <v>57</v>
      </c>
    </row>
    <row r="3" spans="2:6">
      <c r="B3" s="176"/>
      <c r="C3" s="177"/>
      <c r="D3" s="178"/>
      <c r="E3" s="179"/>
      <c r="F3" s="116"/>
    </row>
    <row r="4" spans="2:6">
      <c r="B4" s="176"/>
      <c r="C4" s="177"/>
      <c r="D4" s="178"/>
      <c r="E4" s="179"/>
      <c r="F4" s="116"/>
    </row>
    <row r="5" spans="2:6">
      <c r="B5" s="176"/>
      <c r="C5" s="177"/>
      <c r="D5" s="178"/>
      <c r="E5" s="179"/>
      <c r="F5" s="116"/>
    </row>
    <row r="6" spans="2:6">
      <c r="B6" s="176"/>
      <c r="C6" s="177"/>
      <c r="D6" s="178"/>
      <c r="E6" s="179"/>
      <c r="F6" s="116"/>
    </row>
    <row r="7" spans="2:6">
      <c r="B7" s="176"/>
      <c r="C7" s="177"/>
      <c r="D7" s="178"/>
      <c r="E7" s="179"/>
      <c r="F7" s="116"/>
    </row>
    <row r="8" spans="2:6">
      <c r="B8" s="176"/>
      <c r="C8" s="177"/>
      <c r="D8" s="178"/>
      <c r="E8" s="179"/>
      <c r="F8" s="116"/>
    </row>
    <row r="9" spans="2:6">
      <c r="B9" s="176"/>
      <c r="C9" s="177"/>
      <c r="D9" s="178"/>
      <c r="E9" s="179"/>
      <c r="F9" s="116"/>
    </row>
    <row r="10" spans="2:6">
      <c r="B10" s="176"/>
      <c r="C10" s="177"/>
      <c r="D10" s="178"/>
      <c r="E10" s="179"/>
      <c r="F10" s="116"/>
    </row>
    <row r="11" spans="2:6">
      <c r="B11" s="176"/>
      <c r="C11" s="177"/>
      <c r="D11" s="178"/>
      <c r="E11" s="179"/>
      <c r="F11" s="116"/>
    </row>
    <row r="12" spans="2:6">
      <c r="B12" s="176"/>
      <c r="C12" s="177"/>
      <c r="D12" s="178"/>
      <c r="E12" s="179"/>
      <c r="F12" s="116"/>
    </row>
    <row r="13" spans="2:6">
      <c r="B13" s="176"/>
      <c r="C13" s="177"/>
      <c r="D13" s="178"/>
      <c r="E13" s="179"/>
      <c r="F13" s="116"/>
    </row>
    <row r="14" spans="2:6">
      <c r="B14" s="176"/>
      <c r="C14" s="177"/>
      <c r="D14" s="178"/>
      <c r="E14" s="179"/>
      <c r="F14" s="116"/>
    </row>
    <row r="15" spans="2:6">
      <c r="B15" s="176"/>
      <c r="C15" s="177"/>
      <c r="D15" s="178"/>
      <c r="E15" s="179"/>
      <c r="F15" s="116"/>
    </row>
    <row r="16" spans="2:6">
      <c r="B16" s="176"/>
      <c r="C16" s="177"/>
      <c r="D16" s="178"/>
      <c r="E16" s="179"/>
      <c r="F16" s="116"/>
    </row>
    <row r="17" spans="2:6">
      <c r="B17" s="176"/>
      <c r="C17" s="177"/>
      <c r="D17" s="178"/>
      <c r="E17" s="179"/>
      <c r="F17" s="116"/>
    </row>
    <row r="18" spans="2:6">
      <c r="B18" s="176"/>
      <c r="C18" s="177"/>
      <c r="D18" s="178"/>
      <c r="E18" s="179"/>
      <c r="F18" s="116"/>
    </row>
    <row r="19" spans="2:6">
      <c r="B19" s="176"/>
      <c r="C19" s="177"/>
      <c r="D19" s="178"/>
      <c r="E19" s="179"/>
      <c r="F19" s="116"/>
    </row>
    <row r="20" spans="2:6">
      <c r="B20" s="176"/>
      <c r="C20" s="177"/>
      <c r="D20" s="178"/>
      <c r="E20" s="179"/>
      <c r="F20" s="116"/>
    </row>
    <row r="21" spans="2:6">
      <c r="B21" s="176"/>
      <c r="C21" s="177"/>
      <c r="D21" s="178"/>
      <c r="E21" s="179"/>
      <c r="F21" s="116"/>
    </row>
    <row r="22" spans="2:6">
      <c r="B22" s="176"/>
      <c r="C22" s="177"/>
      <c r="D22" s="178"/>
      <c r="E22" s="179"/>
      <c r="F22" s="116"/>
    </row>
    <row r="23" spans="2:6">
      <c r="B23" s="176"/>
      <c r="C23" s="177"/>
      <c r="D23" s="178"/>
      <c r="E23" s="179"/>
      <c r="F23" s="116"/>
    </row>
    <row r="24" spans="2:6">
      <c r="B24" s="176"/>
      <c r="C24" s="177"/>
      <c r="D24" s="178"/>
      <c r="E24" s="179"/>
      <c r="F24" s="116"/>
    </row>
    <row r="25" spans="2:6">
      <c r="B25" s="176"/>
      <c r="C25" s="177"/>
      <c r="D25" s="178"/>
      <c r="E25" s="179"/>
      <c r="F25" s="116"/>
    </row>
    <row r="26" spans="2:6">
      <c r="B26" s="176"/>
      <c r="C26" s="177"/>
      <c r="D26" s="178"/>
      <c r="E26" s="179"/>
      <c r="F26" s="116"/>
    </row>
    <row r="27" ht="15" spans="2:5">
      <c r="B27" s="180"/>
      <c r="C27" s="181"/>
      <c r="D27" s="182"/>
      <c r="E27" s="135"/>
    </row>
  </sheetData>
  <mergeCells count="1">
    <mergeCell ref="B1:E1"/>
  </mergeCells>
  <pageMargins left="0.75" right="0.75" top="1" bottom="1" header="0.5" footer="0.5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9"/>
  <sheetViews>
    <sheetView showGridLines="0" workbookViewId="0">
      <selection activeCell="G8" sqref="G8"/>
    </sheetView>
  </sheetViews>
  <sheetFormatPr defaultColWidth="9" defaultRowHeight="14.25" outlineLevelCol="5"/>
  <cols>
    <col min="1" max="1" width="9" style="36"/>
    <col min="2" max="3" width="17.25" style="36" customWidth="1"/>
    <col min="4" max="4" width="19.125" style="36" customWidth="1"/>
    <col min="5" max="5" width="24.75" style="36" customWidth="1"/>
    <col min="6" max="6" width="7" style="36" customWidth="1"/>
    <col min="7" max="16384" width="9" style="36"/>
  </cols>
  <sheetData>
    <row r="1" ht="30" customHeight="1" spans="2:5">
      <c r="B1" s="52" t="s">
        <v>60</v>
      </c>
      <c r="C1" s="53"/>
      <c r="D1" s="53"/>
      <c r="E1" s="54"/>
    </row>
    <row r="2" ht="17.1" customHeight="1" spans="2:5">
      <c r="B2" s="124" t="str">
        <f>工资汇总表!I2</f>
        <v>日期：</v>
      </c>
      <c r="C2" s="125"/>
      <c r="D2" s="125"/>
      <c r="E2" s="126"/>
    </row>
    <row r="3" s="95" customFormat="1" ht="30.75" customHeight="1" spans="2:5">
      <c r="B3" s="127" t="s">
        <v>59</v>
      </c>
      <c r="C3" s="128" t="s">
        <v>49</v>
      </c>
      <c r="D3" s="128" t="s">
        <v>61</v>
      </c>
      <c r="E3" s="130" t="s">
        <v>57</v>
      </c>
    </row>
    <row r="4" s="95" customFormat="1" ht="18" customHeight="1" spans="2:5">
      <c r="B4" s="109"/>
      <c r="C4" s="110"/>
      <c r="D4" s="110"/>
      <c r="E4" s="165"/>
    </row>
    <row r="5" s="95" customFormat="1" ht="18" customHeight="1" spans="2:5">
      <c r="B5" s="109"/>
      <c r="C5" s="110"/>
      <c r="D5" s="110"/>
      <c r="E5" s="165"/>
    </row>
    <row r="6" s="95" customFormat="1" ht="18" customHeight="1" spans="2:5">
      <c r="B6" s="109"/>
      <c r="C6" s="110"/>
      <c r="D6" s="110"/>
      <c r="E6" s="165"/>
    </row>
    <row r="7" s="95" customFormat="1" ht="18" customHeight="1" spans="2:5">
      <c r="B7" s="109"/>
      <c r="C7" s="110"/>
      <c r="D7" s="110"/>
      <c r="E7" s="165"/>
    </row>
    <row r="8" s="95" customFormat="1" ht="18" customHeight="1" spans="2:5">
      <c r="B8" s="109"/>
      <c r="C8" s="110"/>
      <c r="D8" s="110"/>
      <c r="E8" s="165"/>
    </row>
    <row r="9" s="95" customFormat="1" ht="18" customHeight="1" spans="2:5">
      <c r="B9" s="109"/>
      <c r="C9" s="110"/>
      <c r="D9" s="110"/>
      <c r="E9" s="165"/>
    </row>
    <row r="10" s="95" customFormat="1" ht="18" customHeight="1" spans="2:5">
      <c r="B10" s="109"/>
      <c r="C10" s="110"/>
      <c r="D10" s="110"/>
      <c r="E10" s="165"/>
    </row>
    <row r="11" s="95" customFormat="1" ht="18" customHeight="1" spans="2:5">
      <c r="B11" s="109"/>
      <c r="C11" s="110"/>
      <c r="D11" s="110"/>
      <c r="E11" s="165"/>
    </row>
    <row r="12" s="95" customFormat="1" ht="18" customHeight="1" spans="2:5">
      <c r="B12" s="109"/>
      <c r="C12" s="110"/>
      <c r="D12" s="110"/>
      <c r="E12" s="165"/>
    </row>
    <row r="13" s="95" customFormat="1" ht="18" customHeight="1" spans="2:5">
      <c r="B13" s="109"/>
      <c r="C13" s="110"/>
      <c r="D13" s="110"/>
      <c r="E13" s="165"/>
    </row>
    <row r="14" ht="18" customHeight="1" spans="2:6">
      <c r="B14" s="166"/>
      <c r="C14" s="167"/>
      <c r="D14" s="167"/>
      <c r="E14" s="168"/>
      <c r="F14" s="116"/>
    </row>
    <row r="15" ht="18" customHeight="1" spans="2:6">
      <c r="B15" s="166"/>
      <c r="C15" s="167"/>
      <c r="D15" s="167"/>
      <c r="E15" s="168"/>
      <c r="F15" s="116"/>
    </row>
    <row r="16" ht="18" customHeight="1" spans="2:6">
      <c r="B16" s="166"/>
      <c r="C16" s="167"/>
      <c r="D16" s="167"/>
      <c r="E16" s="168"/>
      <c r="F16" s="116"/>
    </row>
    <row r="17" ht="18" customHeight="1" spans="2:6">
      <c r="B17" s="166"/>
      <c r="C17" s="167"/>
      <c r="D17" s="167"/>
      <c r="E17" s="168"/>
      <c r="F17" s="116"/>
    </row>
    <row r="18" ht="18" customHeight="1" spans="2:6">
      <c r="B18" s="166"/>
      <c r="C18" s="167"/>
      <c r="D18" s="167"/>
      <c r="E18" s="168"/>
      <c r="F18" s="116"/>
    </row>
    <row r="19" ht="18" customHeight="1" spans="2:5">
      <c r="B19" s="169" t="s">
        <v>51</v>
      </c>
      <c r="C19" s="119"/>
      <c r="D19" s="119"/>
      <c r="E19" s="170"/>
    </row>
  </sheetData>
  <mergeCells count="2">
    <mergeCell ref="B1:E1"/>
    <mergeCell ref="B2:E2"/>
  </mergeCells>
  <conditionalFormatting sqref="B14:B18">
    <cfRule type="expression" dxfId="0" priority="1" stopIfTrue="1">
      <formula>COUNTIF($B:$B,$B14)&gt;1</formula>
    </cfRule>
  </conditionalFormatting>
  <pageMargins left="0.75" right="0.75" top="1" bottom="1" header="0.5" footer="0.5"/>
  <pageSetup paperSize="9" orientation="portrait" horizontalDpi="180" verticalDpi="18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E10" sqref="E10"/>
    </sheetView>
  </sheetViews>
  <sheetFormatPr defaultColWidth="9" defaultRowHeight="14.25"/>
  <cols>
    <col min="1" max="2" width="8" style="136" customWidth="1"/>
    <col min="3" max="3" width="11.375" style="137" customWidth="1"/>
    <col min="4" max="4" width="13.25" style="138" customWidth="1"/>
    <col min="5" max="5" width="10" style="139" customWidth="1"/>
    <col min="6" max="6" width="11" style="140" customWidth="1"/>
    <col min="7" max="7" width="9.5" style="139" customWidth="1"/>
    <col min="8" max="8" width="7.25" style="139" customWidth="1"/>
    <col min="9" max="9" width="11.625" style="139" customWidth="1"/>
    <col min="10" max="10" width="42.375" style="136" customWidth="1"/>
    <col min="11" max="11" width="4.25" style="136" customWidth="1"/>
    <col min="12" max="14" width="9" style="136"/>
    <col min="15" max="16384" width="9" style="36"/>
  </cols>
  <sheetData>
    <row r="1" ht="30.95" customHeight="1" spans="1:10">
      <c r="A1" s="141" t="s">
        <v>62</v>
      </c>
      <c r="B1" s="142"/>
      <c r="C1" s="142"/>
      <c r="D1" s="142"/>
      <c r="E1" s="142"/>
      <c r="F1" s="142"/>
      <c r="G1" s="142"/>
      <c r="H1" s="142"/>
      <c r="I1" s="142"/>
      <c r="J1" s="158"/>
    </row>
    <row r="2" ht="18" customHeight="1" spans="1:10">
      <c r="A2" s="143" t="str">
        <f>工资汇总表!I2</f>
        <v>日期：</v>
      </c>
      <c r="B2" s="144"/>
      <c r="C2" s="144"/>
      <c r="D2" s="144"/>
      <c r="E2" s="144"/>
      <c r="F2" s="144"/>
      <c r="G2" s="144"/>
      <c r="H2" s="144"/>
      <c r="I2" s="144"/>
      <c r="J2" s="159"/>
    </row>
    <row r="3" s="95" customFormat="1" ht="30.75" customHeight="1" spans="1:14">
      <c r="A3" s="127" t="s">
        <v>59</v>
      </c>
      <c r="B3" s="128" t="s">
        <v>49</v>
      </c>
      <c r="C3" s="145" t="s">
        <v>61</v>
      </c>
      <c r="D3" s="146" t="s">
        <v>63</v>
      </c>
      <c r="E3" s="146" t="s">
        <v>64</v>
      </c>
      <c r="F3" s="147" t="s">
        <v>65</v>
      </c>
      <c r="G3" s="146" t="s">
        <v>66</v>
      </c>
      <c r="H3" s="146" t="s">
        <v>67</v>
      </c>
      <c r="I3" s="146" t="s">
        <v>9</v>
      </c>
      <c r="J3" s="130" t="s">
        <v>57</v>
      </c>
      <c r="K3" s="160"/>
      <c r="L3" s="160"/>
      <c r="M3" s="160"/>
      <c r="N3" s="160"/>
    </row>
    <row r="4" spans="1:11">
      <c r="A4" s="148"/>
      <c r="B4" s="149"/>
      <c r="C4" s="150"/>
      <c r="D4" s="151"/>
      <c r="E4" s="151"/>
      <c r="F4" s="152"/>
      <c r="G4" s="151"/>
      <c r="H4" s="151"/>
      <c r="I4" s="151"/>
      <c r="J4" s="161"/>
      <c r="K4" s="162"/>
    </row>
    <row r="5" spans="1:11">
      <c r="A5" s="153"/>
      <c r="B5" s="154"/>
      <c r="C5" s="150"/>
      <c r="D5" s="151"/>
      <c r="E5" s="151"/>
      <c r="F5" s="152"/>
      <c r="G5" s="151"/>
      <c r="H5" s="151"/>
      <c r="I5" s="151"/>
      <c r="J5" s="163"/>
      <c r="K5" s="162"/>
    </row>
    <row r="6" spans="1:11">
      <c r="A6" s="153"/>
      <c r="B6" s="154"/>
      <c r="C6" s="150"/>
      <c r="D6" s="151"/>
      <c r="E6" s="151"/>
      <c r="F6" s="152"/>
      <c r="G6" s="151"/>
      <c r="H6" s="151"/>
      <c r="I6" s="151"/>
      <c r="J6" s="163"/>
      <c r="K6" s="162"/>
    </row>
    <row r="7" spans="1:11">
      <c r="A7" s="153"/>
      <c r="B7" s="154"/>
      <c r="C7" s="150"/>
      <c r="D7" s="151"/>
      <c r="E7" s="151"/>
      <c r="F7" s="152"/>
      <c r="G7" s="151"/>
      <c r="H7" s="151"/>
      <c r="I7" s="151"/>
      <c r="J7" s="163"/>
      <c r="K7" s="162"/>
    </row>
    <row r="8" spans="1:11">
      <c r="A8" s="153"/>
      <c r="B8" s="154"/>
      <c r="C8" s="150"/>
      <c r="D8" s="151"/>
      <c r="E8" s="151"/>
      <c r="F8" s="152"/>
      <c r="G8" s="151"/>
      <c r="H8" s="151"/>
      <c r="I8" s="151"/>
      <c r="J8" s="163"/>
      <c r="K8" s="162"/>
    </row>
    <row r="9" spans="1:11">
      <c r="A9" s="153"/>
      <c r="B9" s="154"/>
      <c r="C9" s="150"/>
      <c r="D9" s="151"/>
      <c r="E9" s="151"/>
      <c r="F9" s="152"/>
      <c r="G9" s="151"/>
      <c r="H9" s="151"/>
      <c r="I9" s="151"/>
      <c r="J9" s="163"/>
      <c r="K9" s="162"/>
    </row>
    <row r="10" spans="1:11">
      <c r="A10" s="153"/>
      <c r="B10" s="154"/>
      <c r="C10" s="150"/>
      <c r="D10" s="151"/>
      <c r="E10" s="151"/>
      <c r="F10" s="152"/>
      <c r="G10" s="151"/>
      <c r="H10" s="151"/>
      <c r="I10" s="151"/>
      <c r="J10" s="163"/>
      <c r="K10" s="162"/>
    </row>
    <row r="11" spans="1:11">
      <c r="A11" s="153"/>
      <c r="B11" s="154"/>
      <c r="C11" s="150"/>
      <c r="D11" s="151"/>
      <c r="E11" s="151"/>
      <c r="F11" s="152"/>
      <c r="G11" s="151"/>
      <c r="H11" s="151"/>
      <c r="I11" s="151"/>
      <c r="J11" s="163"/>
      <c r="K11" s="162"/>
    </row>
    <row r="12" spans="1:11">
      <c r="A12" s="153"/>
      <c r="B12" s="154"/>
      <c r="C12" s="150"/>
      <c r="D12" s="151"/>
      <c r="E12" s="151"/>
      <c r="F12" s="152"/>
      <c r="G12" s="151"/>
      <c r="H12" s="151"/>
      <c r="I12" s="151"/>
      <c r="J12" s="163"/>
      <c r="K12" s="162"/>
    </row>
    <row r="13" spans="1:11">
      <c r="A13" s="153"/>
      <c r="B13" s="154"/>
      <c r="C13" s="150"/>
      <c r="D13" s="151"/>
      <c r="E13" s="151"/>
      <c r="F13" s="152"/>
      <c r="G13" s="151"/>
      <c r="H13" s="151"/>
      <c r="I13" s="151"/>
      <c r="J13" s="163"/>
      <c r="K13" s="162"/>
    </row>
    <row r="14" spans="1:11">
      <c r="A14" s="153"/>
      <c r="B14" s="154"/>
      <c r="C14" s="150"/>
      <c r="D14" s="151"/>
      <c r="E14" s="151"/>
      <c r="F14" s="152"/>
      <c r="G14" s="151"/>
      <c r="H14" s="151"/>
      <c r="I14" s="151"/>
      <c r="J14" s="163"/>
      <c r="K14" s="162"/>
    </row>
    <row r="15" spans="1:11">
      <c r="A15" s="153"/>
      <c r="B15" s="154"/>
      <c r="C15" s="150"/>
      <c r="D15" s="151"/>
      <c r="E15" s="151"/>
      <c r="F15" s="152"/>
      <c r="G15" s="151"/>
      <c r="H15" s="151"/>
      <c r="I15" s="151"/>
      <c r="J15" s="163"/>
      <c r="K15" s="162"/>
    </row>
    <row r="16" spans="1:11">
      <c r="A16" s="153"/>
      <c r="B16" s="154"/>
      <c r="C16" s="150"/>
      <c r="D16" s="151"/>
      <c r="E16" s="151"/>
      <c r="F16" s="152"/>
      <c r="G16" s="151"/>
      <c r="H16" s="151"/>
      <c r="I16" s="151"/>
      <c r="J16" s="163"/>
      <c r="K16" s="162"/>
    </row>
    <row r="17" spans="1:11">
      <c r="A17" s="153"/>
      <c r="B17" s="154"/>
      <c r="C17" s="150"/>
      <c r="D17" s="151"/>
      <c r="E17" s="151"/>
      <c r="F17" s="152"/>
      <c r="G17" s="151"/>
      <c r="H17" s="151"/>
      <c r="I17" s="151"/>
      <c r="J17" s="163"/>
      <c r="K17" s="162"/>
    </row>
    <row r="18" spans="1:11">
      <c r="A18" s="153"/>
      <c r="B18" s="154"/>
      <c r="C18" s="150"/>
      <c r="D18" s="151"/>
      <c r="E18" s="151"/>
      <c r="F18" s="152"/>
      <c r="G18" s="151"/>
      <c r="H18" s="151"/>
      <c r="I18" s="151"/>
      <c r="J18" s="163"/>
      <c r="K18" s="162"/>
    </row>
    <row r="19" spans="1:11">
      <c r="A19" s="153"/>
      <c r="B19" s="154"/>
      <c r="C19" s="150"/>
      <c r="D19" s="151"/>
      <c r="E19" s="151"/>
      <c r="F19" s="152"/>
      <c r="G19" s="151"/>
      <c r="H19" s="151"/>
      <c r="I19" s="151"/>
      <c r="J19" s="163"/>
      <c r="K19" s="162"/>
    </row>
    <row r="20" spans="1:11">
      <c r="A20" s="153"/>
      <c r="B20" s="154"/>
      <c r="C20" s="150"/>
      <c r="D20" s="151"/>
      <c r="E20" s="151"/>
      <c r="F20" s="152"/>
      <c r="G20" s="151"/>
      <c r="H20" s="151"/>
      <c r="I20" s="151"/>
      <c r="J20" s="163"/>
      <c r="K20" s="162"/>
    </row>
    <row r="21" spans="1:11">
      <c r="A21" s="153"/>
      <c r="B21" s="154"/>
      <c r="C21" s="150"/>
      <c r="D21" s="151"/>
      <c r="E21" s="151"/>
      <c r="F21" s="152"/>
      <c r="G21" s="151"/>
      <c r="H21" s="151"/>
      <c r="I21" s="151"/>
      <c r="J21" s="163"/>
      <c r="K21" s="162"/>
    </row>
    <row r="22" spans="1:11">
      <c r="A22" s="153"/>
      <c r="B22" s="154"/>
      <c r="C22" s="150"/>
      <c r="D22" s="151"/>
      <c r="E22" s="151"/>
      <c r="F22" s="152"/>
      <c r="G22" s="151"/>
      <c r="H22" s="151"/>
      <c r="I22" s="151"/>
      <c r="J22" s="163"/>
      <c r="K22" s="162"/>
    </row>
    <row r="23" spans="1:11">
      <c r="A23" s="153"/>
      <c r="B23" s="154"/>
      <c r="C23" s="150"/>
      <c r="D23" s="151"/>
      <c r="E23" s="151"/>
      <c r="F23" s="152"/>
      <c r="G23" s="151"/>
      <c r="H23" s="151"/>
      <c r="I23" s="151"/>
      <c r="J23" s="163"/>
      <c r="K23" s="162"/>
    </row>
    <row r="24" ht="15" spans="1:10">
      <c r="A24" s="155"/>
      <c r="B24" s="156"/>
      <c r="C24" s="157"/>
      <c r="D24" s="157"/>
      <c r="E24" s="157"/>
      <c r="F24" s="157"/>
      <c r="G24" s="157"/>
      <c r="H24" s="157"/>
      <c r="I24" s="157"/>
      <c r="J24" s="164"/>
    </row>
  </sheetData>
  <mergeCells count="2">
    <mergeCell ref="A1:J1"/>
    <mergeCell ref="A2:J2"/>
  </mergeCells>
  <pageMargins left="0.75" right="0.75" top="1" bottom="1" header="0.5" footer="0.5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14.25" outlineLevelCol="6"/>
  <cols>
    <col min="1" max="1" width="8" style="36" customWidth="1"/>
    <col min="2" max="2" width="10.125" style="36" customWidth="1"/>
    <col min="3" max="3" width="6.25" style="36" customWidth="1"/>
    <col min="4" max="4" width="7.5" style="36" customWidth="1"/>
    <col min="5" max="5" width="8.625" style="36" customWidth="1"/>
    <col min="6" max="6" width="63.5" style="36" customWidth="1"/>
    <col min="7" max="16384" width="9" style="36"/>
  </cols>
  <sheetData>
    <row r="1" s="123" customFormat="1" ht="30" customHeight="1" spans="1:6">
      <c r="A1" s="52" t="s">
        <v>68</v>
      </c>
      <c r="B1" s="53"/>
      <c r="C1" s="53"/>
      <c r="D1" s="53"/>
      <c r="E1" s="53"/>
      <c r="F1" s="54"/>
    </row>
    <row r="2" s="123" customFormat="1" ht="18.95" customHeight="1" spans="1:6">
      <c r="A2" s="124" t="str">
        <f>工资汇总表!I2</f>
        <v>日期：</v>
      </c>
      <c r="B2" s="125"/>
      <c r="C2" s="125"/>
      <c r="D2" s="125"/>
      <c r="E2" s="125"/>
      <c r="F2" s="126"/>
    </row>
    <row r="3" s="95" customFormat="1" ht="30.75" customHeight="1" spans="1:6">
      <c r="A3" s="127" t="s">
        <v>59</v>
      </c>
      <c r="B3" s="128" t="s">
        <v>49</v>
      </c>
      <c r="C3" s="129" t="s">
        <v>69</v>
      </c>
      <c r="D3" s="128" t="s">
        <v>70</v>
      </c>
      <c r="E3" s="129" t="s">
        <v>71</v>
      </c>
      <c r="F3" s="130" t="s">
        <v>72</v>
      </c>
    </row>
    <row r="4" ht="17.1" customHeight="1" spans="1:7">
      <c r="A4" s="113"/>
      <c r="B4" s="114"/>
      <c r="C4" s="59"/>
      <c r="D4" s="131"/>
      <c r="E4" s="131"/>
      <c r="F4" s="132"/>
      <c r="G4" s="116"/>
    </row>
    <row r="5" ht="17.1" customHeight="1" spans="1:7">
      <c r="A5" s="113"/>
      <c r="B5" s="114"/>
      <c r="C5" s="59"/>
      <c r="D5" s="131"/>
      <c r="E5" s="131"/>
      <c r="F5" s="132"/>
      <c r="G5" s="116"/>
    </row>
    <row r="6" ht="17.1" customHeight="1" spans="1:7">
      <c r="A6" s="113"/>
      <c r="B6" s="114"/>
      <c r="C6" s="59"/>
      <c r="D6" s="131"/>
      <c r="E6" s="131"/>
      <c r="F6" s="132"/>
      <c r="G6" s="116"/>
    </row>
    <row r="7" ht="17.1" customHeight="1" spans="1:7">
      <c r="A7" s="113"/>
      <c r="B7" s="114"/>
      <c r="C7" s="59"/>
      <c r="D7" s="131"/>
      <c r="E7" s="131"/>
      <c r="F7" s="132"/>
      <c r="G7" s="116"/>
    </row>
    <row r="8" ht="17.1" customHeight="1" spans="1:7">
      <c r="A8" s="113"/>
      <c r="B8" s="114"/>
      <c r="C8" s="59"/>
      <c r="D8" s="131"/>
      <c r="E8" s="131"/>
      <c r="F8" s="132"/>
      <c r="G8" s="116"/>
    </row>
    <row r="9" ht="17.1" customHeight="1" spans="1:7">
      <c r="A9" s="113"/>
      <c r="B9" s="114"/>
      <c r="C9" s="59"/>
      <c r="D9" s="131"/>
      <c r="E9" s="131"/>
      <c r="F9" s="132"/>
      <c r="G9" s="116"/>
    </row>
    <row r="10" ht="17.1" customHeight="1" spans="1:7">
      <c r="A10" s="113"/>
      <c r="B10" s="114"/>
      <c r="C10" s="59"/>
      <c r="D10" s="131"/>
      <c r="E10" s="131"/>
      <c r="F10" s="132"/>
      <c r="G10" s="116"/>
    </row>
    <row r="11" ht="17.1" customHeight="1" spans="1:7">
      <c r="A11" s="113"/>
      <c r="B11" s="114"/>
      <c r="C11" s="59"/>
      <c r="D11" s="131"/>
      <c r="E11" s="131"/>
      <c r="F11" s="132"/>
      <c r="G11" s="116"/>
    </row>
    <row r="12" ht="17.1" customHeight="1" spans="1:7">
      <c r="A12" s="113"/>
      <c r="B12" s="114"/>
      <c r="C12" s="59"/>
      <c r="D12" s="131"/>
      <c r="E12" s="131"/>
      <c r="F12" s="132"/>
      <c r="G12" s="116"/>
    </row>
    <row r="13" ht="17.1" customHeight="1" spans="1:7">
      <c r="A13" s="113"/>
      <c r="B13" s="114"/>
      <c r="C13" s="59"/>
      <c r="D13" s="131"/>
      <c r="E13" s="131"/>
      <c r="F13" s="132"/>
      <c r="G13" s="116"/>
    </row>
    <row r="14" ht="17.1" customHeight="1" spans="1:7">
      <c r="A14" s="113"/>
      <c r="B14" s="114"/>
      <c r="C14" s="59"/>
      <c r="D14" s="131"/>
      <c r="E14" s="131"/>
      <c r="F14" s="132"/>
      <c r="G14" s="116"/>
    </row>
    <row r="15" ht="17.1" customHeight="1" spans="1:7">
      <c r="A15" s="113"/>
      <c r="B15" s="114"/>
      <c r="C15" s="59"/>
      <c r="D15" s="131"/>
      <c r="E15" s="131"/>
      <c r="F15" s="132"/>
      <c r="G15" s="116"/>
    </row>
    <row r="16" ht="17.1" customHeight="1" spans="1:7">
      <c r="A16" s="113"/>
      <c r="B16" s="114"/>
      <c r="C16" s="59"/>
      <c r="D16" s="131"/>
      <c r="E16" s="131"/>
      <c r="F16" s="132"/>
      <c r="G16" s="116"/>
    </row>
    <row r="17" ht="17.1" customHeight="1" spans="1:7">
      <c r="A17" s="113"/>
      <c r="B17" s="114"/>
      <c r="C17" s="59"/>
      <c r="D17" s="131"/>
      <c r="E17" s="131"/>
      <c r="F17" s="132"/>
      <c r="G17" s="116"/>
    </row>
    <row r="18" ht="17.1" customHeight="1" spans="1:7">
      <c r="A18" s="113"/>
      <c r="B18" s="114"/>
      <c r="C18" s="59"/>
      <c r="D18" s="131"/>
      <c r="E18" s="131"/>
      <c r="F18" s="132"/>
      <c r="G18" s="116"/>
    </row>
    <row r="19" ht="17.1" customHeight="1" spans="1:7">
      <c r="A19" s="113"/>
      <c r="B19" s="114"/>
      <c r="C19" s="59"/>
      <c r="D19" s="131"/>
      <c r="E19" s="131"/>
      <c r="F19" s="132"/>
      <c r="G19" s="116"/>
    </row>
    <row r="20" ht="17.1" customHeight="1" spans="1:7">
      <c r="A20" s="113"/>
      <c r="B20" s="114"/>
      <c r="C20" s="59"/>
      <c r="D20" s="131"/>
      <c r="E20" s="131"/>
      <c r="F20" s="132"/>
      <c r="G20" s="116"/>
    </row>
    <row r="21" ht="17.1" customHeight="1" spans="1:7">
      <c r="A21" s="113"/>
      <c r="B21" s="114"/>
      <c r="C21" s="59"/>
      <c r="D21" s="131"/>
      <c r="E21" s="131"/>
      <c r="F21" s="132"/>
      <c r="G21" s="116"/>
    </row>
    <row r="22" ht="17.1" customHeight="1" spans="1:7">
      <c r="A22" s="113"/>
      <c r="B22" s="114"/>
      <c r="C22" s="59"/>
      <c r="D22" s="131"/>
      <c r="E22" s="131"/>
      <c r="F22" s="132"/>
      <c r="G22" s="116"/>
    </row>
    <row r="23" ht="17.1" customHeight="1" spans="1:6">
      <c r="A23" s="133"/>
      <c r="B23" s="134"/>
      <c r="C23" s="134"/>
      <c r="D23" s="134"/>
      <c r="E23" s="134"/>
      <c r="F23" s="135"/>
    </row>
    <row r="24" ht="17.1" customHeight="1"/>
    <row r="25" ht="17.1" customHeight="1"/>
    <row r="26" ht="17.1" customHeight="1"/>
    <row r="27" ht="17.1" customHeight="1"/>
    <row r="28" ht="17.1" customHeight="1"/>
    <row r="29" ht="17.1" customHeight="1"/>
    <row r="30" ht="17.1" customHeight="1"/>
    <row r="31" ht="17.1" customHeight="1"/>
    <row r="32" ht="17.1" customHeight="1"/>
    <row r="33" ht="17.1" customHeight="1"/>
    <row r="34" ht="17.1" customHeight="1"/>
    <row r="35" ht="17.1" customHeight="1"/>
    <row r="36" ht="17.1" customHeight="1"/>
    <row r="37" ht="17.1" customHeight="1"/>
    <row r="38" ht="17.1" customHeight="1"/>
    <row r="39" ht="17.1" customHeight="1"/>
    <row r="40" ht="17.1" customHeight="1"/>
    <row r="41" ht="17.1" customHeight="1"/>
    <row r="42" ht="17.1" customHeight="1"/>
    <row r="43" ht="17.1" customHeight="1"/>
    <row r="44" ht="17.1" customHeight="1"/>
    <row r="45" ht="17.1" customHeight="1"/>
    <row r="46" ht="17.1" customHeight="1"/>
    <row r="47" ht="17.1" customHeight="1"/>
  </sheetData>
  <mergeCells count="2">
    <mergeCell ref="A1:F1"/>
    <mergeCell ref="A2:F2"/>
  </mergeCells>
  <pageMargins left="0.75" right="0.75" top="1" bottom="1" header="0.5" footer="0.5"/>
  <pageSetup paperSize="9" orientation="portrait" horizontalDpi="1200" vertic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主页</vt:lpstr>
      <vt:lpstr>工资汇总表</vt:lpstr>
      <vt:lpstr>工资查询表</vt:lpstr>
      <vt:lpstr>工资调整表</vt:lpstr>
      <vt:lpstr>考勤表</vt:lpstr>
      <vt:lpstr>员工伙食费</vt:lpstr>
      <vt:lpstr>员工住宿费</vt:lpstr>
      <vt:lpstr>其他扣款</vt:lpstr>
      <vt:lpstr>奖惩及其他</vt:lpstr>
      <vt:lpstr>错误调整</vt:lpstr>
      <vt:lpstr>个人所得税</vt:lpstr>
      <vt:lpstr>帐号资料</vt:lpstr>
      <vt:lpstr>计税方法</vt:lpstr>
      <vt:lpstr>工资查询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2019-01-14T12:50:00Z</cp:lastPrinted>
  <dcterms:created xsi:type="dcterms:W3CDTF">1997-01-14T01:50:00Z</dcterms:created>
  <dcterms:modified xsi:type="dcterms:W3CDTF">2020-05-15T06:55:57Z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编辑者">
    <vt:lpwstr>秦书艳</vt:lpwstr>
  </property>
  <property fmtid="{D5CDD505-2E9C-101B-9397-08002B2CF9AE}" pid="3" name="KSOProductBuildVer">
    <vt:lpwstr>2052-11.8.2.8506</vt:lpwstr>
  </property>
</Properties>
</file>