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  <sheet name="明细表" sheetId="2" r:id="rId2"/>
    <sheet name="工资单" sheetId="3" r:id="rId3"/>
    <sheet name="Sheet3" sheetId="4" r:id="rId4"/>
  </sheets>
  <definedNames>
    <definedName name="data">OFFSET(oo_1,0,0,list_99,item_99+1)</definedName>
    <definedName name="item">OFFSET(oo_2,0,0,item_99,1)</definedName>
    <definedName name="item_99">'Sheet3'!$D$2</definedName>
    <definedName name="list_99">'Sheet3'!$E$2</definedName>
    <definedName name="oo_1">'明细表'!$A$2</definedName>
    <definedName name="oo_2">'Sheet3'!$A$2</definedName>
    <definedName name="tax">'Sheet3'!$I$5:$K$15</definedName>
    <definedName name="_xlnm._FilterDatabase" localSheetId="1" hidden="1">'明细表'!$A$2:$M$71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<sst xmlns="http://schemas.openxmlformats.org/spreadsheetml/2006/main" count="44" uniqueCount="30">
  <si>
    <t>部门</t>
  </si>
  <si>
    <t>数据</t>
  </si>
  <si>
    <t>财务</t>
  </si>
  <si>
    <t>采购</t>
  </si>
  <si>
    <t>人事</t>
  </si>
  <si>
    <t>生产</t>
  </si>
  <si>
    <t>销售</t>
  </si>
  <si>
    <t>总计</t>
  </si>
  <si>
    <t xml:space="preserve">求和项: 基本工资 </t>
  </si>
  <si>
    <t xml:space="preserve">求和项: 补助 </t>
  </si>
  <si>
    <t xml:space="preserve">求和项: 加班费 </t>
  </si>
  <si>
    <t xml:space="preserve">求和项: 个人缴纳保险 </t>
  </si>
  <si>
    <t xml:space="preserve">求和项: 纳税基数 </t>
  </si>
  <si>
    <t xml:space="preserve">求和项: 个所税 </t>
  </si>
  <si>
    <t xml:space="preserve">求和项: 实发工资 </t>
  </si>
  <si>
    <t>工号</t>
  </si>
  <si>
    <t>姓名</t>
  </si>
  <si>
    <t>基本工资</t>
  </si>
  <si>
    <t>补助</t>
  </si>
  <si>
    <t>加班时数</t>
  </si>
  <si>
    <t>加班费</t>
  </si>
  <si>
    <t>个人缴纳保险</t>
  </si>
  <si>
    <t>纳税基数</t>
  </si>
  <si>
    <t>个所税率</t>
  </si>
  <si>
    <t>速算扣除</t>
  </si>
  <si>
    <t>个所税</t>
  </si>
  <si>
    <t>实发工资</t>
  </si>
  <si>
    <r>
      <t>XX</t>
    </r>
    <r>
      <rPr>
        <sz val="9"/>
        <rFont val="宋体"/>
        <family val="0"/>
      </rPr>
      <t>公司6月份工资单</t>
    </r>
  </si>
  <si>
    <t>基数</t>
  </si>
  <si>
    <t>税率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</si>
</sst>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\&quot;* #,##0_ ;_ &quot;\&quot;* \-#,##0_ ;_ &quot;\&quot;* &quot;-&quot;_ ;_ @_ "/>
    <numFmt numFmtId="177" formatCode="_ &quot;\&quot;* #,##0.00_ ;_ &quot;\&quot;* \-#,##0.00_ ;_ &quot;\&quot;* &quot;-&quot;??_ ;_ @_ "/>
  </numFmts>
  <fonts count="4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8"/>
      <color indexed="63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0" xfId="63" applyNumberFormat="1" applyFont="1" applyAlignment="1" applyProtection="1">
      <alignment vertical="center"/>
      <protection/>
    </xf>
    <xf numFmtId="0" fontId="4" fillId="0" borderId="0" xfId="63" applyNumberFormat="1" applyFont="1" applyAlignment="1" applyProtection="1">
      <alignment vertical="center"/>
      <protection/>
    </xf>
    <xf numFmtId="0" fontId="3" fillId="0" borderId="0" xfId="63" applyNumberFormat="1" applyFont="1" applyAlignment="1" applyProtection="1">
      <alignment horizontal="right" vertical="center"/>
      <protection/>
    </xf>
    <xf numFmtId="9" fontId="3" fillId="0" borderId="0" xfId="63" applyNumberFormat="1" applyFont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43" fontId="2" fillId="0" borderId="0" xfId="22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2" applyFont="1" applyAlignment="1">
      <alignment vertical="center"/>
    </xf>
    <xf numFmtId="9" fontId="2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35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43" fontId="5" fillId="0" borderId="0" xfId="22" applyFont="1" applyBorder="1" applyAlignment="1">
      <alignment/>
    </xf>
    <xf numFmtId="43" fontId="5" fillId="0" borderId="18" xfId="22" applyFont="1" applyBorder="1" applyAlignment="1">
      <alignment/>
    </xf>
    <xf numFmtId="43" fontId="5" fillId="0" borderId="0" xfId="22" applyFont="1" applyAlignment="1">
      <alignment/>
    </xf>
    <xf numFmtId="0" fontId="5" fillId="0" borderId="19" xfId="0" applyFont="1" applyBorder="1" applyAlignment="1">
      <alignment/>
    </xf>
    <xf numFmtId="43" fontId="5" fillId="0" borderId="14" xfId="22" applyFont="1" applyBorder="1" applyAlignment="1">
      <alignment/>
    </xf>
    <xf numFmtId="43" fontId="5" fillId="0" borderId="20" xfId="22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dxfs count="5">
    <dxf>
      <border/>
    </dxf>
    <dxf>
      <font>
        <b/>
        <i val="0"/>
        <strike val="0"/>
      </font>
      <border/>
    </dxf>
    <dxf>
      <font>
        <i val="0"/>
        <strike val="0"/>
        <sz val="12"/>
      </font>
      <border/>
    </dxf>
    <dxf>
      <font>
        <i val="0"/>
        <strike val="0"/>
        <sz val="14"/>
      </font>
      <border/>
    </dxf>
    <dxf>
      <font>
        <i val="0"/>
        <strike val="0"/>
        <name val="宋体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M71" sheet="明细表"/>
  </cacheSource>
  <cacheFields count="13">
    <cacheField name="工号">
      <sharedItems containsMixedTypes="0" count="69">
        <s v="0001"/>
        <s v="0002"/>
        <s v="0003"/>
        <s v="0004"/>
        <s v="0005"/>
        <s v="0006"/>
        <s v="0007"/>
        <s v="0008"/>
        <s v="0009"/>
        <s v="0010"/>
        <s v="0011"/>
        <s v="0012"/>
        <s v="0013"/>
        <s v="0014"/>
        <s v="0015"/>
        <s v="0016"/>
        <s v="0017"/>
        <s v="0018"/>
        <s v="0019"/>
        <s v="0020"/>
        <s v="0021"/>
        <s v="0022"/>
        <s v="0023"/>
        <s v="0024"/>
        <s v="0025"/>
        <s v="0026"/>
        <s v="0027"/>
        <s v="0028"/>
        <s v="0029"/>
        <s v="0030"/>
        <s v="0031"/>
        <s v="0032"/>
        <s v="0033"/>
        <s v="0034"/>
        <s v="0035"/>
        <s v="0036"/>
        <s v="0037"/>
        <s v="0038"/>
        <s v="0039"/>
        <s v="0040"/>
        <s v="0041"/>
        <s v="0042"/>
        <s v="0043"/>
        <s v="0044"/>
        <s v="0045"/>
        <s v="0046"/>
        <s v="0047"/>
        <s v="0048"/>
        <s v="0049"/>
        <s v="0050"/>
        <s v="0051"/>
        <s v="0052"/>
        <s v="0053"/>
        <s v="0054"/>
        <s v="0055"/>
        <s v="0056"/>
        <s v="0057"/>
        <s v="0058"/>
        <s v="0059"/>
        <s v="0060"/>
        <s v="0061"/>
        <s v="0062"/>
        <s v="0063"/>
        <s v="0064"/>
        <s v="0065"/>
        <s v="0066"/>
        <s v="0067"/>
        <s v="0068"/>
        <s v="0069"/>
      </sharedItems>
    </cacheField>
    <cacheField name="姓名">
      <sharedItems containsMixedTypes="0" count="69">
        <s v="李怡君"/>
        <s v="王欣怡"/>
        <s v="张雅雯"/>
        <s v="刘心怡"/>
        <s v="陈志豪"/>
        <s v="杨雅婷"/>
        <s v="赵雅惠"/>
        <s v="黄家豪"/>
        <s v="周雅玲"/>
        <s v="吴靜怡"/>
        <s v="徐志偉"/>
        <s v="孙俊宏"/>
        <s v="胡建宏"/>
        <s v="朱佩君"/>
        <s v="高怡婷"/>
        <s v="林淑芬"/>
        <s v="何靜宜"/>
        <s v="郭俊傑"/>
        <s v="马怡如"/>
        <s v="罗家銘"/>
        <s v="梁佳玲"/>
        <s v="宋慧君"/>
        <s v="郑怡伶"/>
        <s v="谢雅芳"/>
        <s v="李宗翰"/>
        <s v="王志宏"/>
        <s v="张淑娟"/>
        <s v="刘信宏"/>
        <s v="陈志強"/>
        <s v="杨淑婷"/>
        <s v="赵佩珊"/>
        <s v="黄佳慧"/>
        <s v="周佳蓉"/>
        <s v="吴佳穎"/>
        <s v="徐淑惠"/>
        <s v="孙智偉"/>
        <s v="胡欣儀"/>
        <s v="朱嘉玲"/>
        <s v="高雅慧"/>
        <s v="林惠雯"/>
        <s v="何明哲"/>
        <s v="郭玉婷"/>
        <s v="马惠如"/>
        <s v="罗惠君"/>
        <s v="梁宜芳"/>
        <s v="宋惠婷"/>
        <s v="郑淑華"/>
        <s v="谢志明"/>
        <s v="李雅芬"/>
        <s v="王家榮"/>
        <s v="张俊賢"/>
        <s v="刘俊豪"/>
        <s v="陈慧玲"/>
        <s v="杨嘉宏"/>
        <s v="赵佩芬"/>
        <s v="黄佳樺"/>
        <s v="周雅琪"/>
        <s v="吴淑萍"/>
        <s v="徐淑君"/>
        <s v="孙婉婷"/>
        <s v="胡佳琪"/>
        <s v="朱韻如"/>
        <s v="高詩婷"/>
        <s v="林建良"/>
        <s v="何芳儀"/>
        <s v="郭宜君"/>
        <s v="马佩蓉"/>
        <s v="罗志銘"/>
        <s v="梁雅鈴"/>
      </sharedItems>
    </cacheField>
    <cacheField name="部门">
      <sharedItems containsMixedTypes="0" count="5">
        <s v="财务"/>
        <s v="人事"/>
        <s v="生产"/>
        <s v="销售"/>
        <s v="采购"/>
      </sharedItems>
    </cacheField>
    <cacheField name=" 基本工资 ">
      <sharedItems containsSemiMixedTypes="0" containsString="0" containsMixedTypes="0" containsNumber="1" containsInteger="1" count="69">
        <n v="1101"/>
        <n v="1102"/>
        <n v="1103"/>
        <n v="1104"/>
        <n v="1105"/>
        <n v="1201"/>
        <n v="1202"/>
        <n v="1203"/>
        <n v="1204"/>
        <n v="1205"/>
        <n v="1301"/>
        <n v="1302"/>
        <n v="1303"/>
        <n v="1304"/>
        <n v="1305"/>
        <n v="1401"/>
        <n v="1402"/>
        <n v="1403"/>
        <n v="1404"/>
        <n v="1405"/>
        <n v="1501"/>
        <n v="1502"/>
        <n v="1503"/>
        <n v="1504"/>
        <n v="1505"/>
        <n v="1601"/>
        <n v="1602"/>
        <n v="1603"/>
        <n v="1604"/>
        <n v="1605"/>
        <n v="1701"/>
        <n v="1702"/>
        <n v="1703"/>
        <n v="1704"/>
        <n v="1705"/>
        <n v="1801"/>
        <n v="1802"/>
        <n v="1803"/>
        <n v="1804"/>
        <n v="1805"/>
        <n v="1901"/>
        <n v="1902"/>
        <n v="1903"/>
        <n v="1904"/>
        <n v="1905"/>
        <n v="2001"/>
        <n v="2002"/>
        <n v="2003"/>
        <n v="2004"/>
        <n v="2005"/>
        <n v="2101"/>
        <n v="2102"/>
        <n v="2103"/>
        <n v="2104"/>
        <n v="2105"/>
        <n v="2201"/>
        <n v="2202"/>
        <n v="2203"/>
        <n v="2204"/>
        <n v="2205"/>
        <n v="2301"/>
        <n v="2302"/>
        <n v="2303"/>
        <n v="2304"/>
        <n v="2305"/>
        <n v="2401"/>
        <n v="2402"/>
        <n v="2403"/>
        <n v="2404"/>
      </sharedItems>
    </cacheField>
    <cacheField name=" 补助 ">
      <sharedItems containsSemiMixedTypes="0" containsString="0" containsMixedTypes="0" containsNumber="1" containsInteger="1" count="1">
        <n v="100"/>
      </sharedItems>
    </cacheField>
    <cacheField name=" 加班时数 ">
      <sharedItems containsSemiMixedTypes="0" containsString="0" containsMixedTypes="0" containsNumber="1" count="1">
        <n v="1.5"/>
      </sharedItems>
    </cacheField>
    <cacheField name=" 加班费 ">
      <sharedItems containsSemiMixedTypes="0" containsString="0" containsMixedTypes="0" containsNumber="1" count="69">
        <n v="75.93"/>
        <n v="76"/>
        <n v="76.07"/>
        <n v="76.14"/>
        <n v="76.21"/>
        <n v="82.83"/>
        <n v="82.9"/>
        <n v="82.97"/>
        <n v="83.03"/>
        <n v="83.1"/>
        <n v="89.72"/>
        <n v="89.79"/>
        <n v="89.86"/>
        <n v="89.93"/>
        <n v="90"/>
        <n v="96.62"/>
        <n v="96.69"/>
        <n v="96.76"/>
        <n v="96.83"/>
        <n v="96.9"/>
        <n v="103.52"/>
        <n v="103.59"/>
        <n v="103.66"/>
        <n v="103.72"/>
        <n v="103.79"/>
        <n v="110.41"/>
        <n v="110.48"/>
        <n v="110.55"/>
        <n v="110.62"/>
        <n v="110.69"/>
        <n v="117.31"/>
        <n v="117.38"/>
        <n v="117.45"/>
        <n v="117.52"/>
        <n v="117.59"/>
        <n v="124.21"/>
        <n v="124.28"/>
        <n v="124.34"/>
        <n v="124.41"/>
        <n v="124.48"/>
        <n v="131.1"/>
        <n v="131.17"/>
        <n v="131.24"/>
        <n v="131.31"/>
        <n v="131.38"/>
        <n v="138"/>
        <n v="138.07"/>
        <n v="138.14"/>
        <n v="138.21"/>
        <n v="138.28"/>
        <n v="144.9"/>
        <n v="144.97"/>
        <n v="145.03"/>
        <n v="145.1"/>
        <n v="145.17"/>
        <n v="151.79"/>
        <n v="151.86"/>
        <n v="151.93"/>
        <n v="152"/>
        <n v="152.07"/>
        <n v="158.69"/>
        <n v="158.76"/>
        <n v="158.83"/>
        <n v="158.9"/>
        <n v="158.97"/>
        <n v="165.59"/>
        <n v="165.66"/>
        <n v="165.72"/>
        <n v="165.79"/>
      </sharedItems>
    </cacheField>
    <cacheField name=" 个人缴纳保险 ">
      <sharedItems containsSemiMixedTypes="0" containsString="0" containsMixedTypes="0" containsNumber="1" containsInteger="1" count="1">
        <n v="100"/>
      </sharedItems>
    </cacheField>
    <cacheField name=" 纳税基数 ">
      <sharedItems containsSemiMixedTypes="0" containsString="0" containsMixedTypes="0" containsNumber="1" count="69">
        <n v="1176.93"/>
        <n v="1178"/>
        <n v="1179.07"/>
        <n v="1180.14"/>
        <n v="1181.21"/>
        <n v="1283.83"/>
        <n v="1284.9"/>
        <n v="1285.97"/>
        <n v="1287.03"/>
        <n v="1288.1"/>
        <n v="1390.72"/>
        <n v="1391.79"/>
        <n v="1392.86"/>
        <n v="1393.93"/>
        <n v="1395"/>
        <n v="1497.62"/>
        <n v="1498.69"/>
        <n v="1499.76"/>
        <n v="1500.83"/>
        <n v="1501.9"/>
        <n v="1604.52"/>
        <n v="1605.59"/>
        <n v="1606.66"/>
        <n v="1607.72"/>
        <n v="1608.79"/>
        <n v="1711.41"/>
        <n v="1712.48"/>
        <n v="1713.55"/>
        <n v="1714.62"/>
        <n v="1715.69"/>
        <n v="1818.31"/>
        <n v="1819.38"/>
        <n v="1820.45"/>
        <n v="1821.52"/>
        <n v="1822.59"/>
        <n v="1925.21"/>
        <n v="1926.28"/>
        <n v="1927.34"/>
        <n v="1928.41"/>
        <n v="1929.48"/>
        <n v="2032.1"/>
        <n v="2033.17"/>
        <n v="2034.24"/>
        <n v="2035.31"/>
        <n v="2036.38"/>
        <n v="2139"/>
        <n v="2140.07"/>
        <n v="2141.14"/>
        <n v="2142.21"/>
        <n v="2143.28"/>
        <n v="2245.9"/>
        <n v="2246.97"/>
        <n v="2248.03"/>
        <n v="2249.1"/>
        <n v="2250.17"/>
        <n v="2352.79"/>
        <n v="2353.86"/>
        <n v="2354.93"/>
        <n v="2356"/>
        <n v="2357.07"/>
        <n v="2459.69"/>
        <n v="2460.76"/>
        <n v="2461.83"/>
        <n v="2462.9"/>
        <n v="2463.97"/>
        <n v="2566.59"/>
        <n v="2567.66"/>
        <n v="2568.72"/>
        <n v="2569.79"/>
      </sharedItems>
    </cacheField>
    <cacheField name="个所税率">
      <sharedItems containsSemiMixedTypes="0" containsString="0" containsMixedTypes="0" containsNumber="1" count="3">
        <n v="0"/>
        <n v="0.05"/>
        <n v="0.1"/>
      </sharedItems>
    </cacheField>
    <cacheField name=" 速算扣除 ">
      <sharedItems containsSemiMixedTypes="0" containsString="0" containsMixedTypes="0" containsNumber="1" containsInteger="1" count="2">
        <n v="0"/>
        <n v="25"/>
      </sharedItems>
    </cacheField>
    <cacheField name=" 个所税 ">
      <sharedItems containsSemiMixedTypes="0" containsString="0" containsMixedTypes="0" containsNumber="1" count="30">
        <n v="0"/>
        <n v="101.61"/>
        <n v="101.66"/>
        <n v="101.71"/>
        <n v="101.77"/>
        <n v="101.82"/>
        <n v="106.95"/>
        <n v="107"/>
        <n v="107.06"/>
        <n v="107.11"/>
        <n v="107.16"/>
        <n v="112.3"/>
        <n v="112.35"/>
        <n v="112.4"/>
        <n v="112.46"/>
        <n v="112.51"/>
        <n v="117.64"/>
        <n v="117.69"/>
        <n v="117.75"/>
        <n v="117.8"/>
        <n v="117.85"/>
        <n v="122.98"/>
        <n v="123.04"/>
        <n v="123.09"/>
        <n v="123.15"/>
        <n v="123.2"/>
        <n v="231.66"/>
        <n v="231.77"/>
        <n v="231.87"/>
        <n v="231.98"/>
      </sharedItems>
    </cacheField>
    <cacheField name=" 实发工资 ">
      <sharedItems containsSemiMixedTypes="0" containsString="0" containsMixedTypes="0" containsNumber="1" count="69">
        <n v="1176.93"/>
        <n v="1178"/>
        <n v="1179.07"/>
        <n v="1180.14"/>
        <n v="1181.21"/>
        <n v="1283.83"/>
        <n v="1284.9"/>
        <n v="1285.97"/>
        <n v="1287.03"/>
        <n v="1288.1"/>
        <n v="1390.72"/>
        <n v="1391.79"/>
        <n v="1392.86"/>
        <n v="1393.93"/>
        <n v="1395"/>
        <n v="1497.62"/>
        <n v="1498.69"/>
        <n v="1499.76"/>
        <n v="1500.83"/>
        <n v="1501.9"/>
        <n v="1604.52"/>
        <n v="1605.59"/>
        <n v="1606.66"/>
        <n v="1607.72"/>
        <n v="1608.79"/>
        <n v="1711.41"/>
        <n v="1712.48"/>
        <n v="1713.55"/>
        <n v="1714.62"/>
        <n v="1715.69"/>
        <n v="1818.31"/>
        <n v="1819.38"/>
        <n v="1820.45"/>
        <n v="1821.52"/>
        <n v="1822.59"/>
        <n v="1925.21"/>
        <n v="1926.28"/>
        <n v="1927.34"/>
        <n v="1928.41"/>
        <n v="1929.48"/>
        <n v="1930.49"/>
        <n v="1931.51"/>
        <n v="1932.53"/>
        <n v="1933.54"/>
        <n v="1934.56"/>
        <n v="2032.05"/>
        <n v="2033.07"/>
        <n v="2034.08"/>
        <n v="2035.1"/>
        <n v="2036.12"/>
        <n v="2133.6"/>
        <n v="2134.62"/>
        <n v="2135.63"/>
        <n v="2136.64"/>
        <n v="2137.66"/>
        <n v="2235.15"/>
        <n v="2236.17"/>
        <n v="2237.18"/>
        <n v="2238.2"/>
        <n v="2239.22"/>
        <n v="2336.71"/>
        <n v="2337.72"/>
        <n v="2338.74"/>
        <n v="2339.75"/>
        <n v="2340.77"/>
        <n v="2334.93"/>
        <n v="2335.89"/>
        <n v="2336.85"/>
        <n v="2337.8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" cacheId="1" dataOnRows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G11" firstHeaderRow="1" firstDataRow="2" firstDataCol="1"/>
  <pivotFields count="13">
    <pivotField compact="0" outline="0" subtotalTop="0" showAll="0" numFmtId="49"/>
    <pivotField compact="0" outline="0" subtotalTop="0" showAll="0"/>
    <pivotField axis="axisCol" compact="0" outline="0" subtotalTop="0" showAll="0">
      <items count="6">
        <item x="0"/>
        <item x="4"/>
        <item x="1"/>
        <item x="2"/>
        <item x="3"/>
        <item t="default"/>
      </items>
    </pivotField>
    <pivotField dataField="1" compact="0" outline="0" subtotalTop="0" showAll="0" numFmtId="43"/>
    <pivotField dataField="1" compact="0" outline="0" subtotalTop="0" showAll="0" numFmtId="43"/>
    <pivotField compact="0" outline="0" subtotalTop="0" showAll="0" numFmtId="43"/>
    <pivotField dataField="1" compact="0" outline="0" subtotalTop="0" showAll="0" numFmtId="43"/>
    <pivotField dataField="1" compact="0" outline="0" subtotalTop="0" showAll="0" numFmtId="43"/>
    <pivotField dataField="1" compact="0" outline="0" subtotalTop="0" showAll="0" numFmtId="43"/>
    <pivotField compact="0" outline="0" subtotalTop="0" showAll="0" numFmtId="9"/>
    <pivotField compact="0" outline="0" subtotalTop="0" showAll="0" numFmtId="43"/>
    <pivotField dataField="1" compact="0" outline="0" subtotalTop="0" showAll="0" numFmtId="43"/>
    <pivotField dataField="1" compact="0" outline="0" subtotalTop="0" showAll="0" numFmtId="43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7">
    <dataField name="求和项: 基本工资 " fld="3" baseField="0" baseItem="0"/>
    <dataField name="求和项: 补助 " fld="4" baseField="0" baseItem="0"/>
    <dataField name="求和项: 加班费 " fld="6" baseField="0" baseItem="0"/>
    <dataField name="求和项: 个人缴纳保险 " fld="7" baseField="0" baseItem="0"/>
    <dataField name="求和项: 纳税基数 " fld="8" baseField="0" baseItem="0"/>
    <dataField name="求和项: 个所税 " fld="11" baseField="0" baseItem="0"/>
    <dataField name="求和项: 实发工资 " fld="12" baseField="0" baseItem="0"/>
  </dataFields>
  <formats count="11">
    <format dxfId="0">
      <pivotArea outline="0" fieldPosition="0" dataOnly="0" field="-2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  <format dxfId="1">
      <pivotArea outline="0" fieldPosition="0" dataOnly="0" field="-2" labelOnly="1" type="button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  <format dxfId="2">
      <pivotArea outline="0" fieldPosition="0" dataOnly="0" field="-2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  <format dxfId="3">
      <pivotArea outline="0" fieldPosition="0" dataOnly="0" field="2" labelOnly="1" type="button"/>
    </format>
    <format dxfId="4">
      <pivotArea outline="0" fieldPosition="0" dataOnly="0" type="all"/>
    </format>
  </format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showGridLines="0" tabSelected="1" zoomScaleSheetLayoutView="100" workbookViewId="0" topLeftCell="A1">
      <selection activeCell="E16" sqref="E16"/>
    </sheetView>
  </sheetViews>
  <sheetFormatPr defaultColWidth="9.140625" defaultRowHeight="12.75"/>
  <cols>
    <col min="1" max="1" width="21.28125" style="13" bestFit="1" customWidth="1"/>
    <col min="2" max="6" width="12.8515625" style="13" bestFit="1" customWidth="1"/>
    <col min="7" max="7" width="14.00390625" style="13" bestFit="1" customWidth="1"/>
    <col min="8" max="16384" width="9.140625" style="13" customWidth="1"/>
  </cols>
  <sheetData>
    <row r="2" spans="1:7" ht="12">
      <c r="A2" s="14"/>
      <c r="B2" s="14"/>
      <c r="C2" s="14"/>
      <c r="D2" s="14"/>
      <c r="E2" s="14"/>
      <c r="F2" s="14"/>
      <c r="G2" s="14"/>
    </row>
    <row r="3" spans="1:8" ht="27" customHeight="1">
      <c r="A3" s="15"/>
      <c r="B3" s="16" t="s">
        <v>0</v>
      </c>
      <c r="C3" s="17"/>
      <c r="D3" s="17"/>
      <c r="E3" s="17"/>
      <c r="F3" s="17"/>
      <c r="G3" s="18"/>
      <c r="H3" s="14"/>
    </row>
    <row r="4" spans="1:8" ht="27" customHeight="1">
      <c r="A4" s="19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2" t="s">
        <v>7</v>
      </c>
      <c r="H4" s="14"/>
    </row>
    <row r="5" spans="1:8" ht="27" customHeight="1">
      <c r="A5" s="23" t="s">
        <v>8</v>
      </c>
      <c r="B5" s="24">
        <v>24514</v>
      </c>
      <c r="C5" s="24">
        <v>22165</v>
      </c>
      <c r="D5" s="24">
        <v>24528</v>
      </c>
      <c r="E5" s="24">
        <v>24542</v>
      </c>
      <c r="F5" s="24">
        <v>24556</v>
      </c>
      <c r="G5" s="25">
        <v>120305</v>
      </c>
      <c r="H5" s="14"/>
    </row>
    <row r="6" spans="1:8" ht="27" customHeight="1">
      <c r="A6" s="23" t="s">
        <v>9</v>
      </c>
      <c r="B6" s="24">
        <v>1400</v>
      </c>
      <c r="C6" s="26">
        <v>1300</v>
      </c>
      <c r="D6" s="26">
        <v>1400</v>
      </c>
      <c r="E6" s="26">
        <v>1400</v>
      </c>
      <c r="F6" s="26">
        <v>1400</v>
      </c>
      <c r="G6" s="25">
        <v>6900</v>
      </c>
      <c r="H6" s="14"/>
    </row>
    <row r="7" spans="1:8" ht="27" customHeight="1">
      <c r="A7" s="23" t="s">
        <v>10</v>
      </c>
      <c r="B7" s="24">
        <v>1690.62</v>
      </c>
      <c r="C7" s="26">
        <v>1528.63</v>
      </c>
      <c r="D7" s="26">
        <v>1691.6</v>
      </c>
      <c r="E7" s="26">
        <v>1692.55</v>
      </c>
      <c r="F7" s="26">
        <v>1693.51</v>
      </c>
      <c r="G7" s="25">
        <v>8296.91</v>
      </c>
      <c r="H7" s="14"/>
    </row>
    <row r="8" spans="1:8" ht="27" customHeight="1">
      <c r="A8" s="23" t="s">
        <v>11</v>
      </c>
      <c r="B8" s="24">
        <v>1400</v>
      </c>
      <c r="C8" s="26">
        <v>1300</v>
      </c>
      <c r="D8" s="26">
        <v>1400</v>
      </c>
      <c r="E8" s="26">
        <v>1400</v>
      </c>
      <c r="F8" s="26">
        <v>1400</v>
      </c>
      <c r="G8" s="25">
        <v>6900</v>
      </c>
      <c r="H8" s="14"/>
    </row>
    <row r="9" spans="1:8" ht="27" customHeight="1">
      <c r="A9" s="23" t="s">
        <v>12</v>
      </c>
      <c r="B9" s="24">
        <v>26204.620000000003</v>
      </c>
      <c r="C9" s="26">
        <v>23693.629999999997</v>
      </c>
      <c r="D9" s="26">
        <v>26219.6</v>
      </c>
      <c r="E9" s="26">
        <v>26234.550000000003</v>
      </c>
      <c r="F9" s="26">
        <v>26249.51</v>
      </c>
      <c r="G9" s="25">
        <v>128601.91</v>
      </c>
      <c r="H9" s="14"/>
    </row>
    <row r="10" spans="1:8" ht="27" customHeight="1">
      <c r="A10" s="23" t="s">
        <v>13</v>
      </c>
      <c r="B10" s="24">
        <v>793.14</v>
      </c>
      <c r="C10" s="26">
        <v>562.5400000000001</v>
      </c>
      <c r="D10" s="26">
        <v>793.51</v>
      </c>
      <c r="E10" s="26">
        <v>793.88</v>
      </c>
      <c r="F10" s="26">
        <v>794.27</v>
      </c>
      <c r="G10" s="25">
        <v>3737.3399999999997</v>
      </c>
      <c r="H10" s="14"/>
    </row>
    <row r="11" spans="1:8" ht="27" customHeight="1">
      <c r="A11" s="27" t="s">
        <v>14</v>
      </c>
      <c r="B11" s="28">
        <v>25411.48</v>
      </c>
      <c r="C11" s="28">
        <v>23131.09</v>
      </c>
      <c r="D11" s="28">
        <v>25426.090000000004</v>
      </c>
      <c r="E11" s="28">
        <v>25440.67</v>
      </c>
      <c r="F11" s="28">
        <v>25455.24</v>
      </c>
      <c r="G11" s="29">
        <v>124864.57000000002</v>
      </c>
      <c r="H11" s="14"/>
    </row>
    <row r="12" spans="1:8" ht="12">
      <c r="A12" s="14"/>
      <c r="B12" s="14"/>
      <c r="C12" s="14"/>
      <c r="D12" s="14"/>
      <c r="E12" s="14"/>
      <c r="F12" s="14"/>
      <c r="G12" s="14"/>
      <c r="H12" s="14"/>
    </row>
    <row r="13" ht="12">
      <c r="H13" s="14"/>
    </row>
    <row r="14" ht="12">
      <c r="H14" s="14"/>
    </row>
    <row r="15" ht="12">
      <c r="H15" s="14"/>
    </row>
    <row r="16" ht="12">
      <c r="H16" s="14"/>
    </row>
    <row r="17" spans="1:7" ht="12">
      <c r="A17" s="14"/>
      <c r="B17" s="14"/>
      <c r="C17" s="14"/>
      <c r="D17" s="14"/>
      <c r="E17" s="14"/>
      <c r="F17" s="14"/>
      <c r="G17" s="14"/>
    </row>
  </sheetData>
  <sheetProtection/>
  <printOptions/>
  <pageMargins left="0.75" right="0.75" top="1" bottom="1" header="0.5118055555555556" footer="0.5118055555555556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1"/>
  <sheetViews>
    <sheetView showGridLines="0" workbookViewId="0" topLeftCell="A1">
      <pane xSplit="3" ySplit="2" topLeftCell="D37" activePane="bottomRight" state="frozen"/>
      <selection pane="bottomRight" activeCell="H53" sqref="H53"/>
    </sheetView>
  </sheetViews>
  <sheetFormatPr defaultColWidth="9.140625" defaultRowHeight="12.75"/>
  <cols>
    <col min="1" max="1" width="9.140625" style="8" customWidth="1"/>
    <col min="2" max="3" width="9.140625" style="1" customWidth="1"/>
    <col min="4" max="4" width="9.28125" style="9" bestFit="1" customWidth="1"/>
    <col min="5" max="6" width="9.140625" style="9" customWidth="1"/>
    <col min="7" max="7" width="12.8515625" style="9" bestFit="1" customWidth="1"/>
    <col min="8" max="8" width="12.140625" style="9" bestFit="1" customWidth="1"/>
    <col min="9" max="9" width="9.28125" style="9" bestFit="1" customWidth="1"/>
    <col min="10" max="10" width="9.140625" style="1" customWidth="1"/>
    <col min="11" max="12" width="9.140625" style="9" customWidth="1"/>
    <col min="13" max="13" width="9.28125" style="9" bestFit="1" customWidth="1"/>
    <col min="14" max="16384" width="9.140625" style="1" customWidth="1"/>
  </cols>
  <sheetData>
    <row r="2" spans="1:13" ht="11.25">
      <c r="A2" s="8" t="s">
        <v>15</v>
      </c>
      <c r="B2" s="10" t="s">
        <v>16</v>
      </c>
      <c r="C2" s="10" t="s">
        <v>0</v>
      </c>
      <c r="D2" s="11" t="s">
        <v>17</v>
      </c>
      <c r="E2" s="9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0" t="s">
        <v>23</v>
      </c>
      <c r="K2" s="11" t="s">
        <v>24</v>
      </c>
      <c r="L2" s="11" t="s">
        <v>25</v>
      </c>
      <c r="M2" s="11" t="s">
        <v>26</v>
      </c>
    </row>
    <row r="3" spans="3:13" ht="11.25">
      <c r="C3" s="10"/>
      <c r="J3" s="12"/>
      <c r="K3" s="9">
        <f aca="true" t="shared" si="0" ref="K3:K34">VLOOKUP(I3-2000,tax,3,TRUE)</f>
        <v>0</v>
      </c>
      <c r="L3" s="9">
        <f aca="true" t="shared" si="1" ref="L3:L34">ROUND(I3*J3-K3,2)</f>
        <v>0</v>
      </c>
      <c r="M3" s="9">
        <f aca="true" t="shared" si="2" ref="M3:M34">I3-L3</f>
        <v>0</v>
      </c>
    </row>
    <row r="4" spans="3:13" ht="11.25">
      <c r="C4" s="10"/>
      <c r="J4" s="12"/>
      <c r="K4" s="9">
        <f t="shared" si="0"/>
        <v>0</v>
      </c>
      <c r="L4" s="9">
        <f t="shared" si="1"/>
        <v>0</v>
      </c>
      <c r="M4" s="9">
        <f t="shared" si="2"/>
        <v>0</v>
      </c>
    </row>
    <row r="5" spans="3:13" ht="11.25">
      <c r="C5" s="10"/>
      <c r="J5" s="12"/>
      <c r="K5" s="9">
        <f t="shared" si="0"/>
        <v>0</v>
      </c>
      <c r="L5" s="9">
        <f t="shared" si="1"/>
        <v>0</v>
      </c>
      <c r="M5" s="9">
        <f t="shared" si="2"/>
        <v>0</v>
      </c>
    </row>
    <row r="6" spans="3:13" ht="11.25">
      <c r="C6" s="10"/>
      <c r="J6" s="12"/>
      <c r="K6" s="9">
        <f t="shared" si="0"/>
        <v>0</v>
      </c>
      <c r="L6" s="9">
        <f t="shared" si="1"/>
        <v>0</v>
      </c>
      <c r="M6" s="9">
        <f t="shared" si="2"/>
        <v>0</v>
      </c>
    </row>
    <row r="7" spans="3:13" ht="11.25">
      <c r="C7" s="10"/>
      <c r="J7" s="12"/>
      <c r="K7" s="9">
        <f t="shared" si="0"/>
        <v>0</v>
      </c>
      <c r="L7" s="9">
        <f t="shared" si="1"/>
        <v>0</v>
      </c>
      <c r="M7" s="9">
        <f t="shared" si="2"/>
        <v>0</v>
      </c>
    </row>
    <row r="8" spans="3:13" ht="11.25">
      <c r="C8" s="10"/>
      <c r="J8" s="12"/>
      <c r="K8" s="9">
        <f t="shared" si="0"/>
        <v>0</v>
      </c>
      <c r="L8" s="9">
        <f t="shared" si="1"/>
        <v>0</v>
      </c>
      <c r="M8" s="9">
        <f t="shared" si="2"/>
        <v>0</v>
      </c>
    </row>
    <row r="9" spans="3:13" ht="11.25">
      <c r="C9" s="10"/>
      <c r="J9" s="12"/>
      <c r="K9" s="9">
        <f t="shared" si="0"/>
        <v>0</v>
      </c>
      <c r="L9" s="9">
        <f t="shared" si="1"/>
        <v>0</v>
      </c>
      <c r="M9" s="9">
        <f t="shared" si="2"/>
        <v>0</v>
      </c>
    </row>
    <row r="10" spans="3:13" ht="11.25">
      <c r="C10" s="10"/>
      <c r="J10" s="12"/>
      <c r="K10" s="9">
        <f t="shared" si="0"/>
        <v>0</v>
      </c>
      <c r="L10" s="9">
        <f t="shared" si="1"/>
        <v>0</v>
      </c>
      <c r="M10" s="9">
        <f t="shared" si="2"/>
        <v>0</v>
      </c>
    </row>
    <row r="11" spans="3:13" ht="11.25">
      <c r="C11" s="10"/>
      <c r="J11" s="12"/>
      <c r="K11" s="9">
        <f t="shared" si="0"/>
        <v>0</v>
      </c>
      <c r="L11" s="9">
        <f t="shared" si="1"/>
        <v>0</v>
      </c>
      <c r="M11" s="9">
        <f t="shared" si="2"/>
        <v>0</v>
      </c>
    </row>
    <row r="12" spans="3:13" ht="11.25">
      <c r="C12" s="10"/>
      <c r="J12" s="12"/>
      <c r="K12" s="9">
        <f t="shared" si="0"/>
        <v>0</v>
      </c>
      <c r="L12" s="9">
        <f t="shared" si="1"/>
        <v>0</v>
      </c>
      <c r="M12" s="9">
        <f t="shared" si="2"/>
        <v>0</v>
      </c>
    </row>
    <row r="13" spans="3:13" ht="11.25">
      <c r="C13" s="10"/>
      <c r="J13" s="12"/>
      <c r="K13" s="9">
        <f t="shared" si="0"/>
        <v>0</v>
      </c>
      <c r="L13" s="9">
        <f t="shared" si="1"/>
        <v>0</v>
      </c>
      <c r="M13" s="9">
        <f t="shared" si="2"/>
        <v>0</v>
      </c>
    </row>
    <row r="14" spans="3:13" ht="11.25">
      <c r="C14" s="10"/>
      <c r="J14" s="12"/>
      <c r="K14" s="9">
        <f t="shared" si="0"/>
        <v>0</v>
      </c>
      <c r="L14" s="9">
        <f t="shared" si="1"/>
        <v>0</v>
      </c>
      <c r="M14" s="9">
        <f t="shared" si="2"/>
        <v>0</v>
      </c>
    </row>
    <row r="15" spans="3:13" ht="11.25">
      <c r="C15" s="10"/>
      <c r="J15" s="12"/>
      <c r="K15" s="9">
        <f t="shared" si="0"/>
        <v>0</v>
      </c>
      <c r="L15" s="9">
        <f t="shared" si="1"/>
        <v>0</v>
      </c>
      <c r="M15" s="9">
        <f t="shared" si="2"/>
        <v>0</v>
      </c>
    </row>
    <row r="16" spans="3:13" ht="11.25">
      <c r="C16" s="10"/>
      <c r="J16" s="12"/>
      <c r="K16" s="9">
        <f t="shared" si="0"/>
        <v>0</v>
      </c>
      <c r="L16" s="9">
        <f t="shared" si="1"/>
        <v>0</v>
      </c>
      <c r="M16" s="9">
        <f t="shared" si="2"/>
        <v>0</v>
      </c>
    </row>
    <row r="17" spans="3:13" ht="11.25">
      <c r="C17" s="10"/>
      <c r="J17" s="12"/>
      <c r="K17" s="9">
        <f t="shared" si="0"/>
        <v>0</v>
      </c>
      <c r="L17" s="9">
        <f t="shared" si="1"/>
        <v>0</v>
      </c>
      <c r="M17" s="9">
        <f t="shared" si="2"/>
        <v>0</v>
      </c>
    </row>
    <row r="18" spans="3:13" ht="11.25">
      <c r="C18" s="10"/>
      <c r="J18" s="12"/>
      <c r="K18" s="9">
        <f t="shared" si="0"/>
        <v>0</v>
      </c>
      <c r="L18" s="9">
        <f t="shared" si="1"/>
        <v>0</v>
      </c>
      <c r="M18" s="9">
        <f t="shared" si="2"/>
        <v>0</v>
      </c>
    </row>
    <row r="19" spans="3:13" ht="11.25">
      <c r="C19" s="10"/>
      <c r="J19" s="12"/>
      <c r="K19" s="9">
        <f t="shared" si="0"/>
        <v>0</v>
      </c>
      <c r="L19" s="9">
        <f t="shared" si="1"/>
        <v>0</v>
      </c>
      <c r="M19" s="9">
        <f t="shared" si="2"/>
        <v>0</v>
      </c>
    </row>
    <row r="20" spans="3:13" ht="11.25">
      <c r="C20" s="10"/>
      <c r="J20" s="12"/>
      <c r="K20" s="9">
        <f t="shared" si="0"/>
        <v>0</v>
      </c>
      <c r="L20" s="9">
        <f t="shared" si="1"/>
        <v>0</v>
      </c>
      <c r="M20" s="9">
        <f t="shared" si="2"/>
        <v>0</v>
      </c>
    </row>
    <row r="21" spans="3:13" ht="11.25">
      <c r="C21" s="10"/>
      <c r="J21" s="12"/>
      <c r="K21" s="9">
        <f t="shared" si="0"/>
        <v>0</v>
      </c>
      <c r="L21" s="9">
        <f t="shared" si="1"/>
        <v>0</v>
      </c>
      <c r="M21" s="9">
        <f t="shared" si="2"/>
        <v>0</v>
      </c>
    </row>
    <row r="22" spans="3:13" ht="11.25">
      <c r="C22" s="10"/>
      <c r="J22" s="12"/>
      <c r="K22" s="9">
        <f t="shared" si="0"/>
        <v>0</v>
      </c>
      <c r="L22" s="9">
        <f t="shared" si="1"/>
        <v>0</v>
      </c>
      <c r="M22" s="9">
        <f t="shared" si="2"/>
        <v>0</v>
      </c>
    </row>
    <row r="23" spans="3:13" ht="11.25">
      <c r="C23" s="10"/>
      <c r="J23" s="12"/>
      <c r="K23" s="9">
        <f t="shared" si="0"/>
        <v>0</v>
      </c>
      <c r="L23" s="9">
        <f t="shared" si="1"/>
        <v>0</v>
      </c>
      <c r="M23" s="9">
        <f t="shared" si="2"/>
        <v>0</v>
      </c>
    </row>
    <row r="24" spans="3:13" ht="11.25">
      <c r="C24" s="10"/>
      <c r="J24" s="12"/>
      <c r="K24" s="9">
        <f t="shared" si="0"/>
        <v>0</v>
      </c>
      <c r="L24" s="9">
        <f t="shared" si="1"/>
        <v>0</v>
      </c>
      <c r="M24" s="9">
        <f t="shared" si="2"/>
        <v>0</v>
      </c>
    </row>
    <row r="25" spans="3:13" ht="11.25">
      <c r="C25" s="10"/>
      <c r="J25" s="12"/>
      <c r="K25" s="9">
        <f t="shared" si="0"/>
        <v>0</v>
      </c>
      <c r="L25" s="9">
        <f t="shared" si="1"/>
        <v>0</v>
      </c>
      <c r="M25" s="9">
        <f t="shared" si="2"/>
        <v>0</v>
      </c>
    </row>
    <row r="26" spans="3:13" ht="11.25">
      <c r="C26" s="10"/>
      <c r="J26" s="12"/>
      <c r="K26" s="9">
        <f t="shared" si="0"/>
        <v>0</v>
      </c>
      <c r="L26" s="9">
        <f t="shared" si="1"/>
        <v>0</v>
      </c>
      <c r="M26" s="9">
        <f t="shared" si="2"/>
        <v>0</v>
      </c>
    </row>
    <row r="27" spans="3:13" ht="11.25">
      <c r="C27" s="10"/>
      <c r="J27" s="12"/>
      <c r="K27" s="9">
        <f t="shared" si="0"/>
        <v>0</v>
      </c>
      <c r="L27" s="9">
        <f t="shared" si="1"/>
        <v>0</v>
      </c>
      <c r="M27" s="9">
        <f t="shared" si="2"/>
        <v>0</v>
      </c>
    </row>
    <row r="28" spans="3:13" ht="11.25">
      <c r="C28" s="10"/>
      <c r="J28" s="12"/>
      <c r="K28" s="9">
        <f t="shared" si="0"/>
        <v>0</v>
      </c>
      <c r="L28" s="9">
        <f t="shared" si="1"/>
        <v>0</v>
      </c>
      <c r="M28" s="9">
        <f t="shared" si="2"/>
        <v>0</v>
      </c>
    </row>
    <row r="29" spans="3:13" ht="11.25">
      <c r="C29" s="10"/>
      <c r="J29" s="12"/>
      <c r="K29" s="9">
        <f t="shared" si="0"/>
        <v>0</v>
      </c>
      <c r="L29" s="9">
        <f t="shared" si="1"/>
        <v>0</v>
      </c>
      <c r="M29" s="9">
        <f t="shared" si="2"/>
        <v>0</v>
      </c>
    </row>
    <row r="30" spans="3:13" ht="11.25">
      <c r="C30" s="10"/>
      <c r="J30" s="12"/>
      <c r="K30" s="9">
        <f t="shared" si="0"/>
        <v>0</v>
      </c>
      <c r="L30" s="9">
        <f t="shared" si="1"/>
        <v>0</v>
      </c>
      <c r="M30" s="9">
        <f t="shared" si="2"/>
        <v>0</v>
      </c>
    </row>
    <row r="31" spans="3:13" ht="11.25">
      <c r="C31" s="10"/>
      <c r="J31" s="12"/>
      <c r="K31" s="9">
        <f t="shared" si="0"/>
        <v>0</v>
      </c>
      <c r="L31" s="9">
        <f t="shared" si="1"/>
        <v>0</v>
      </c>
      <c r="M31" s="9">
        <f t="shared" si="2"/>
        <v>0</v>
      </c>
    </row>
    <row r="32" spans="3:13" ht="11.25">
      <c r="C32" s="10"/>
      <c r="J32" s="12"/>
      <c r="K32" s="9">
        <f t="shared" si="0"/>
        <v>0</v>
      </c>
      <c r="L32" s="9">
        <f t="shared" si="1"/>
        <v>0</v>
      </c>
      <c r="M32" s="9">
        <f t="shared" si="2"/>
        <v>0</v>
      </c>
    </row>
    <row r="33" spans="3:13" ht="11.25">
      <c r="C33" s="10"/>
      <c r="J33" s="12"/>
      <c r="K33" s="9">
        <f t="shared" si="0"/>
        <v>0</v>
      </c>
      <c r="L33" s="9">
        <f t="shared" si="1"/>
        <v>0</v>
      </c>
      <c r="M33" s="9">
        <f t="shared" si="2"/>
        <v>0</v>
      </c>
    </row>
    <row r="34" spans="3:13" ht="11.25">
      <c r="C34" s="10"/>
      <c r="J34" s="12"/>
      <c r="K34" s="9">
        <f t="shared" si="0"/>
        <v>0</v>
      </c>
      <c r="L34" s="9">
        <f t="shared" si="1"/>
        <v>0</v>
      </c>
      <c r="M34" s="9">
        <f t="shared" si="2"/>
        <v>0</v>
      </c>
    </row>
    <row r="35" spans="3:13" ht="11.25">
      <c r="C35" s="10"/>
      <c r="J35" s="12"/>
      <c r="K35" s="9">
        <f aca="true" t="shared" si="3" ref="K35:K71">VLOOKUP(I35-2000,tax,3,TRUE)</f>
        <v>0</v>
      </c>
      <c r="L35" s="9">
        <f aca="true" t="shared" si="4" ref="L35:L71">ROUND(I35*J35-K35,2)</f>
        <v>0</v>
      </c>
      <c r="M35" s="9">
        <f aca="true" t="shared" si="5" ref="M35:M71">I35-L35</f>
        <v>0</v>
      </c>
    </row>
    <row r="36" spans="3:13" ht="11.25">
      <c r="C36" s="10"/>
      <c r="J36" s="12"/>
      <c r="K36" s="9">
        <f t="shared" si="3"/>
        <v>0</v>
      </c>
      <c r="L36" s="9">
        <f t="shared" si="4"/>
        <v>0</v>
      </c>
      <c r="M36" s="9">
        <f t="shared" si="5"/>
        <v>0</v>
      </c>
    </row>
    <row r="37" spans="3:13" ht="11.25">
      <c r="C37" s="10"/>
      <c r="J37" s="12"/>
      <c r="K37" s="9">
        <f t="shared" si="3"/>
        <v>0</v>
      </c>
      <c r="L37" s="9">
        <f t="shared" si="4"/>
        <v>0</v>
      </c>
      <c r="M37" s="9">
        <f t="shared" si="5"/>
        <v>0</v>
      </c>
    </row>
    <row r="38" spans="3:13" ht="11.25">
      <c r="C38" s="10"/>
      <c r="J38" s="12"/>
      <c r="K38" s="9">
        <f t="shared" si="3"/>
        <v>0</v>
      </c>
      <c r="L38" s="9">
        <f t="shared" si="4"/>
        <v>0</v>
      </c>
      <c r="M38" s="9">
        <f t="shared" si="5"/>
        <v>0</v>
      </c>
    </row>
    <row r="39" spans="3:13" ht="11.25">
      <c r="C39" s="10"/>
      <c r="J39" s="12"/>
      <c r="K39" s="9">
        <f t="shared" si="3"/>
        <v>0</v>
      </c>
      <c r="L39" s="9">
        <f t="shared" si="4"/>
        <v>0</v>
      </c>
      <c r="M39" s="9">
        <f t="shared" si="5"/>
        <v>0</v>
      </c>
    </row>
    <row r="40" spans="3:13" ht="11.25">
      <c r="C40" s="10"/>
      <c r="J40" s="12"/>
      <c r="K40" s="9">
        <f t="shared" si="3"/>
        <v>0</v>
      </c>
      <c r="L40" s="9">
        <f t="shared" si="4"/>
        <v>0</v>
      </c>
      <c r="M40" s="9">
        <f t="shared" si="5"/>
        <v>0</v>
      </c>
    </row>
    <row r="41" spans="3:13" ht="11.25">
      <c r="C41" s="10"/>
      <c r="J41" s="12"/>
      <c r="K41" s="9">
        <f t="shared" si="3"/>
        <v>0</v>
      </c>
      <c r="L41" s="9">
        <f t="shared" si="4"/>
        <v>0</v>
      </c>
      <c r="M41" s="9">
        <f t="shared" si="5"/>
        <v>0</v>
      </c>
    </row>
    <row r="42" spans="3:13" ht="11.25">
      <c r="C42" s="10"/>
      <c r="J42" s="12"/>
      <c r="K42" s="9">
        <f t="shared" si="3"/>
        <v>0</v>
      </c>
      <c r="L42" s="9">
        <f t="shared" si="4"/>
        <v>0</v>
      </c>
      <c r="M42" s="9">
        <f t="shared" si="5"/>
        <v>0</v>
      </c>
    </row>
    <row r="43" spans="3:13" ht="11.25">
      <c r="C43" s="10"/>
      <c r="J43" s="12"/>
      <c r="K43" s="9">
        <f t="shared" si="3"/>
        <v>0</v>
      </c>
      <c r="L43" s="9">
        <f t="shared" si="4"/>
        <v>0</v>
      </c>
      <c r="M43" s="9">
        <f t="shared" si="5"/>
        <v>0</v>
      </c>
    </row>
    <row r="44" spans="3:13" ht="11.25">
      <c r="C44" s="10"/>
      <c r="J44" s="12"/>
      <c r="K44" s="9">
        <f t="shared" si="3"/>
        <v>0</v>
      </c>
      <c r="L44" s="9">
        <f t="shared" si="4"/>
        <v>0</v>
      </c>
      <c r="M44" s="9">
        <f t="shared" si="5"/>
        <v>0</v>
      </c>
    </row>
    <row r="45" spans="3:13" ht="11.25">
      <c r="C45" s="10"/>
      <c r="J45" s="12"/>
      <c r="K45" s="9">
        <f t="shared" si="3"/>
        <v>0</v>
      </c>
      <c r="L45" s="9">
        <f t="shared" si="4"/>
        <v>0</v>
      </c>
      <c r="M45" s="9">
        <f t="shared" si="5"/>
        <v>0</v>
      </c>
    </row>
    <row r="46" spans="3:13" ht="11.25">
      <c r="C46" s="10"/>
      <c r="J46" s="12"/>
      <c r="K46" s="9">
        <f t="shared" si="3"/>
        <v>0</v>
      </c>
      <c r="L46" s="9">
        <f t="shared" si="4"/>
        <v>0</v>
      </c>
      <c r="M46" s="9">
        <f t="shared" si="5"/>
        <v>0</v>
      </c>
    </row>
    <row r="47" spans="3:13" ht="11.25">
      <c r="C47" s="10"/>
      <c r="J47" s="12"/>
      <c r="K47" s="9">
        <f t="shared" si="3"/>
        <v>0</v>
      </c>
      <c r="L47" s="9">
        <f t="shared" si="4"/>
        <v>0</v>
      </c>
      <c r="M47" s="9">
        <f t="shared" si="5"/>
        <v>0</v>
      </c>
    </row>
    <row r="48" spans="3:13" ht="11.25">
      <c r="C48" s="10"/>
      <c r="J48" s="12"/>
      <c r="K48" s="9">
        <f t="shared" si="3"/>
        <v>0</v>
      </c>
      <c r="L48" s="9">
        <f t="shared" si="4"/>
        <v>0</v>
      </c>
      <c r="M48" s="9">
        <f t="shared" si="5"/>
        <v>0</v>
      </c>
    </row>
    <row r="49" spans="3:13" ht="11.25">
      <c r="C49" s="10"/>
      <c r="J49" s="12"/>
      <c r="K49" s="9">
        <f t="shared" si="3"/>
        <v>0</v>
      </c>
      <c r="L49" s="9">
        <f t="shared" si="4"/>
        <v>0</v>
      </c>
      <c r="M49" s="9">
        <f t="shared" si="5"/>
        <v>0</v>
      </c>
    </row>
    <row r="50" spans="3:13" ht="11.25">
      <c r="C50" s="10"/>
      <c r="J50" s="12"/>
      <c r="K50" s="9">
        <f t="shared" si="3"/>
        <v>0</v>
      </c>
      <c r="L50" s="9">
        <f t="shared" si="4"/>
        <v>0</v>
      </c>
      <c r="M50" s="9">
        <f t="shared" si="5"/>
        <v>0</v>
      </c>
    </row>
    <row r="51" spans="3:13" ht="11.25">
      <c r="C51" s="10"/>
      <c r="J51" s="12"/>
      <c r="K51" s="9">
        <f t="shared" si="3"/>
        <v>0</v>
      </c>
      <c r="L51" s="9">
        <f t="shared" si="4"/>
        <v>0</v>
      </c>
      <c r="M51" s="9">
        <f t="shared" si="5"/>
        <v>0</v>
      </c>
    </row>
    <row r="52" spans="3:13" ht="11.25">
      <c r="C52" s="10"/>
      <c r="J52" s="12"/>
      <c r="K52" s="9">
        <f t="shared" si="3"/>
        <v>0</v>
      </c>
      <c r="L52" s="9">
        <f t="shared" si="4"/>
        <v>0</v>
      </c>
      <c r="M52" s="9">
        <f t="shared" si="5"/>
        <v>0</v>
      </c>
    </row>
    <row r="53" spans="3:13" ht="11.25">
      <c r="C53" s="10"/>
      <c r="J53" s="12"/>
      <c r="K53" s="9">
        <f t="shared" si="3"/>
        <v>0</v>
      </c>
      <c r="L53" s="9">
        <f t="shared" si="4"/>
        <v>0</v>
      </c>
      <c r="M53" s="9">
        <f t="shared" si="5"/>
        <v>0</v>
      </c>
    </row>
    <row r="54" spans="3:13" ht="11.25">
      <c r="C54" s="10"/>
      <c r="J54" s="12"/>
      <c r="K54" s="9">
        <f t="shared" si="3"/>
        <v>0</v>
      </c>
      <c r="L54" s="9">
        <f t="shared" si="4"/>
        <v>0</v>
      </c>
      <c r="M54" s="9">
        <f t="shared" si="5"/>
        <v>0</v>
      </c>
    </row>
    <row r="55" spans="3:13" ht="11.25">
      <c r="C55" s="10"/>
      <c r="J55" s="12"/>
      <c r="K55" s="9">
        <f t="shared" si="3"/>
        <v>0</v>
      </c>
      <c r="L55" s="9">
        <f t="shared" si="4"/>
        <v>0</v>
      </c>
      <c r="M55" s="9">
        <f t="shared" si="5"/>
        <v>0</v>
      </c>
    </row>
    <row r="56" spans="3:13" ht="11.25">
      <c r="C56" s="10"/>
      <c r="J56" s="12"/>
      <c r="K56" s="9">
        <f t="shared" si="3"/>
        <v>0</v>
      </c>
      <c r="L56" s="9">
        <f t="shared" si="4"/>
        <v>0</v>
      </c>
      <c r="M56" s="9">
        <f t="shared" si="5"/>
        <v>0</v>
      </c>
    </row>
    <row r="57" spans="3:13" ht="11.25">
      <c r="C57" s="10"/>
      <c r="J57" s="12"/>
      <c r="K57" s="9">
        <f t="shared" si="3"/>
        <v>0</v>
      </c>
      <c r="L57" s="9">
        <f t="shared" si="4"/>
        <v>0</v>
      </c>
      <c r="M57" s="9">
        <f t="shared" si="5"/>
        <v>0</v>
      </c>
    </row>
    <row r="58" spans="3:13" ht="11.25">
      <c r="C58" s="10"/>
      <c r="J58" s="12"/>
      <c r="K58" s="9">
        <f t="shared" si="3"/>
        <v>0</v>
      </c>
      <c r="L58" s="9">
        <f t="shared" si="4"/>
        <v>0</v>
      </c>
      <c r="M58" s="9">
        <f t="shared" si="5"/>
        <v>0</v>
      </c>
    </row>
    <row r="59" spans="3:13" ht="11.25">
      <c r="C59" s="10"/>
      <c r="J59" s="12"/>
      <c r="K59" s="9">
        <f t="shared" si="3"/>
        <v>0</v>
      </c>
      <c r="L59" s="9">
        <f t="shared" si="4"/>
        <v>0</v>
      </c>
      <c r="M59" s="9">
        <f t="shared" si="5"/>
        <v>0</v>
      </c>
    </row>
    <row r="60" spans="3:13" ht="11.25">
      <c r="C60" s="10"/>
      <c r="J60" s="12"/>
      <c r="K60" s="9">
        <f t="shared" si="3"/>
        <v>0</v>
      </c>
      <c r="L60" s="9">
        <f t="shared" si="4"/>
        <v>0</v>
      </c>
      <c r="M60" s="9">
        <f t="shared" si="5"/>
        <v>0</v>
      </c>
    </row>
    <row r="61" spans="3:13" ht="11.25">
      <c r="C61" s="10"/>
      <c r="J61" s="12"/>
      <c r="K61" s="9">
        <f t="shared" si="3"/>
        <v>0</v>
      </c>
      <c r="L61" s="9">
        <f t="shared" si="4"/>
        <v>0</v>
      </c>
      <c r="M61" s="9">
        <f t="shared" si="5"/>
        <v>0</v>
      </c>
    </row>
    <row r="62" spans="3:13" ht="11.25">
      <c r="C62" s="10"/>
      <c r="J62" s="12"/>
      <c r="K62" s="9">
        <f t="shared" si="3"/>
        <v>0</v>
      </c>
      <c r="L62" s="9">
        <f t="shared" si="4"/>
        <v>0</v>
      </c>
      <c r="M62" s="9">
        <f t="shared" si="5"/>
        <v>0</v>
      </c>
    </row>
    <row r="63" spans="3:13" ht="11.25">
      <c r="C63" s="10"/>
      <c r="J63" s="12"/>
      <c r="K63" s="9">
        <f t="shared" si="3"/>
        <v>0</v>
      </c>
      <c r="L63" s="9">
        <f t="shared" si="4"/>
        <v>0</v>
      </c>
      <c r="M63" s="9">
        <f t="shared" si="5"/>
        <v>0</v>
      </c>
    </row>
    <row r="64" spans="3:13" ht="11.25">
      <c r="C64" s="10"/>
      <c r="J64" s="12"/>
      <c r="K64" s="9">
        <f t="shared" si="3"/>
        <v>0</v>
      </c>
      <c r="L64" s="9">
        <f t="shared" si="4"/>
        <v>0</v>
      </c>
      <c r="M64" s="9">
        <f t="shared" si="5"/>
        <v>0</v>
      </c>
    </row>
    <row r="65" spans="3:13" ht="11.25">
      <c r="C65" s="10"/>
      <c r="J65" s="12"/>
      <c r="K65" s="9">
        <f t="shared" si="3"/>
        <v>0</v>
      </c>
      <c r="L65" s="9">
        <f t="shared" si="4"/>
        <v>0</v>
      </c>
      <c r="M65" s="9">
        <f t="shared" si="5"/>
        <v>0</v>
      </c>
    </row>
    <row r="66" spans="3:13" ht="11.25">
      <c r="C66" s="10"/>
      <c r="J66" s="12"/>
      <c r="K66" s="9">
        <f t="shared" si="3"/>
        <v>0</v>
      </c>
      <c r="L66" s="9">
        <f t="shared" si="4"/>
        <v>0</v>
      </c>
      <c r="M66" s="9">
        <f t="shared" si="5"/>
        <v>0</v>
      </c>
    </row>
    <row r="67" spans="3:13" ht="11.25">
      <c r="C67" s="10"/>
      <c r="J67" s="12"/>
      <c r="K67" s="9">
        <f t="shared" si="3"/>
        <v>0</v>
      </c>
      <c r="L67" s="9">
        <f t="shared" si="4"/>
        <v>0</v>
      </c>
      <c r="M67" s="9">
        <f t="shared" si="5"/>
        <v>0</v>
      </c>
    </row>
    <row r="68" spans="3:13" ht="11.25">
      <c r="C68" s="10"/>
      <c r="J68" s="12"/>
      <c r="K68" s="9">
        <f t="shared" si="3"/>
        <v>0</v>
      </c>
      <c r="L68" s="9">
        <f t="shared" si="4"/>
        <v>0</v>
      </c>
      <c r="M68" s="9">
        <f t="shared" si="5"/>
        <v>0</v>
      </c>
    </row>
    <row r="69" spans="3:13" ht="11.25">
      <c r="C69" s="10"/>
      <c r="J69" s="12"/>
      <c r="K69" s="9">
        <f t="shared" si="3"/>
        <v>0</v>
      </c>
      <c r="L69" s="9">
        <f t="shared" si="4"/>
        <v>0</v>
      </c>
      <c r="M69" s="9">
        <f t="shared" si="5"/>
        <v>0</v>
      </c>
    </row>
    <row r="70" spans="3:13" ht="11.25">
      <c r="C70" s="10"/>
      <c r="J70" s="12"/>
      <c r="K70" s="9">
        <f t="shared" si="3"/>
        <v>0</v>
      </c>
      <c r="L70" s="9">
        <f t="shared" si="4"/>
        <v>0</v>
      </c>
      <c r="M70" s="9">
        <f t="shared" si="5"/>
        <v>0</v>
      </c>
    </row>
    <row r="71" spans="3:13" ht="11.25">
      <c r="C71" s="10"/>
      <c r="J71" s="12"/>
      <c r="K71" s="9">
        <f t="shared" si="3"/>
        <v>0</v>
      </c>
      <c r="L71" s="9">
        <f t="shared" si="4"/>
        <v>0</v>
      </c>
      <c r="M71" s="9">
        <f t="shared" si="5"/>
        <v>0</v>
      </c>
    </row>
  </sheetData>
  <sheetProtection/>
  <autoFilter ref="A2:M71"/>
  <printOptions horizontalCentered="1"/>
  <pageMargins left="0.19652777777777777" right="0.19652777777777777" top="0.5902777777777778" bottom="0.5902777777777778" header="0.19652777777777777" footer="0.19652777777777777"/>
  <pageSetup blackAndWhite="1" horizontalDpi="600" verticalDpi="600" orientation="portrait" paperSize="9"/>
  <headerFooter alignWithMargins="0">
    <oddHeader>&amp;L&amp;Z&amp;R&amp;D   &amp;T</oddHeader>
    <oddFooter>&amp;L&amp;F&amp;CPage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87"/>
  <sheetViews>
    <sheetView showGridLines="0" workbookViewId="0" topLeftCell="A1">
      <selection activeCell="L12" sqref="L12"/>
    </sheetView>
  </sheetViews>
  <sheetFormatPr defaultColWidth="9.140625" defaultRowHeight="12.75"/>
  <cols>
    <col min="1" max="16384" width="9.140625" style="1" customWidth="1"/>
  </cols>
  <sheetData>
    <row r="2" spans="1:6" ht="11.25">
      <c r="A2" s="3" t="s">
        <v>15</v>
      </c>
      <c r="B2" s="3" t="s">
        <v>16</v>
      </c>
      <c r="C2" s="3" t="s">
        <v>0</v>
      </c>
      <c r="D2" s="3" t="s">
        <v>17</v>
      </c>
      <c r="E2" s="3" t="s">
        <v>18</v>
      </c>
      <c r="F2" s="3" t="s">
        <v>18</v>
      </c>
    </row>
    <row r="3" spans="1:6" ht="11.25">
      <c r="A3" s="2">
        <f aca="true" t="shared" si="0" ref="A3:F3">IF(A2="","",MATCH(A2,item,0))</f>
        <v>1</v>
      </c>
      <c r="B3" s="2">
        <f t="shared" si="0"/>
        <v>2</v>
      </c>
      <c r="C3" s="2">
        <f t="shared" si="0"/>
        <v>3</v>
      </c>
      <c r="D3" s="2">
        <f t="shared" si="0"/>
        <v>4</v>
      </c>
      <c r="E3" s="2">
        <f t="shared" si="0"/>
        <v>5</v>
      </c>
      <c r="F3" s="2">
        <f t="shared" si="0"/>
        <v>5</v>
      </c>
    </row>
    <row r="4" spans="1:6" ht="11.25">
      <c r="A4" s="3" t="s">
        <v>19</v>
      </c>
      <c r="B4" s="3" t="s">
        <v>20</v>
      </c>
      <c r="C4" s="3" t="s">
        <v>21</v>
      </c>
      <c r="D4" s="3" t="s">
        <v>22</v>
      </c>
      <c r="E4" s="3" t="s">
        <v>25</v>
      </c>
      <c r="F4" s="3" t="s">
        <v>26</v>
      </c>
    </row>
    <row r="5" spans="1:6" ht="11.25">
      <c r="A5" s="2">
        <f aca="true" t="shared" si="1" ref="A5:F5">IF(A4="","",MATCH(A4,item,0))</f>
        <v>6</v>
      </c>
      <c r="B5" s="2">
        <f t="shared" si="1"/>
        <v>7</v>
      </c>
      <c r="C5" s="2">
        <f t="shared" si="1"/>
        <v>8</v>
      </c>
      <c r="D5" s="2">
        <f t="shared" si="1"/>
        <v>9</v>
      </c>
      <c r="E5" s="2">
        <f t="shared" si="1"/>
        <v>12</v>
      </c>
      <c r="F5" s="2">
        <f t="shared" si="1"/>
        <v>13</v>
      </c>
    </row>
    <row r="6" spans="1:6" ht="11.25">
      <c r="A6" s="3"/>
      <c r="B6" s="3"/>
      <c r="C6" s="3"/>
      <c r="D6" s="3"/>
      <c r="E6" s="3"/>
      <c r="F6" s="3"/>
    </row>
    <row r="7" spans="1:6" ht="11.25">
      <c r="A7" s="2">
        <f aca="true" t="shared" si="2" ref="A7:F7">IF(A6="","",MATCH(A6,item,0))</f>
      </c>
      <c r="B7" s="2">
        <f t="shared" si="2"/>
      </c>
      <c r="C7" s="2">
        <f t="shared" si="2"/>
      </c>
      <c r="D7" s="2">
        <f t="shared" si="2"/>
      </c>
      <c r="E7" s="2">
        <f t="shared" si="2"/>
      </c>
      <c r="F7" s="2">
        <f t="shared" si="2"/>
      </c>
    </row>
    <row r="9" ht="11.25">
      <c r="A9" s="1" t="s">
        <v>27</v>
      </c>
    </row>
    <row r="10" spans="1:9" ht="11.25">
      <c r="A10" s="2" t="str">
        <f aca="true" t="shared" si="3" ref="A10:F10">IF(A$2="","",A2)</f>
        <v>工号</v>
      </c>
      <c r="B10" s="2" t="str">
        <f t="shared" si="3"/>
        <v>姓名</v>
      </c>
      <c r="C10" s="2" t="str">
        <f t="shared" si="3"/>
        <v>部门</v>
      </c>
      <c r="D10" s="2" t="str">
        <f t="shared" si="3"/>
        <v>基本工资</v>
      </c>
      <c r="E10" s="2" t="str">
        <f t="shared" si="3"/>
        <v>补助</v>
      </c>
      <c r="F10" s="2" t="str">
        <f t="shared" si="3"/>
        <v>补助</v>
      </c>
      <c r="I10" s="1">
        <v>1</v>
      </c>
    </row>
    <row r="11" spans="1:6" ht="11.25">
      <c r="A11" s="2">
        <f aca="true" ca="1" t="shared" si="4" ref="A11:F11">IF(A10="","",OFFSET(oo_1,$I10,A$3-1))</f>
        <v>0</v>
      </c>
      <c r="B11" s="2">
        <f ca="1" t="shared" si="4"/>
        <v>0</v>
      </c>
      <c r="C11" s="2">
        <f ca="1" t="shared" si="4"/>
        <v>0</v>
      </c>
      <c r="D11" s="2">
        <f ca="1" t="shared" si="4"/>
        <v>0</v>
      </c>
      <c r="E11" s="2">
        <f ca="1" t="shared" si="4"/>
        <v>0</v>
      </c>
      <c r="F11" s="2">
        <f ca="1" t="shared" si="4"/>
        <v>0</v>
      </c>
    </row>
    <row r="12" spans="1:6" ht="11.25">
      <c r="A12" s="2" t="str">
        <f aca="true" t="shared" si="5" ref="A12:F12">IF(A$4="","",A4)</f>
        <v>加班时数</v>
      </c>
      <c r="B12" s="2" t="str">
        <f t="shared" si="5"/>
        <v>加班费</v>
      </c>
      <c r="C12" s="2" t="str">
        <f t="shared" si="5"/>
        <v>个人缴纳保险</v>
      </c>
      <c r="D12" s="2" t="str">
        <f t="shared" si="5"/>
        <v>纳税基数</v>
      </c>
      <c r="E12" s="2" t="str">
        <f t="shared" si="5"/>
        <v>个所税</v>
      </c>
      <c r="F12" s="2" t="str">
        <f t="shared" si="5"/>
        <v>实发工资</v>
      </c>
    </row>
    <row r="13" spans="1:6" ht="11.25">
      <c r="A13" s="2">
        <f aca="true" ca="1" t="shared" si="6" ref="A13:F13">IF(A12="","",OFFSET(oo_1,$I10,A$5-1))</f>
        <v>0</v>
      </c>
      <c r="B13" s="2">
        <f ca="1" t="shared" si="6"/>
        <v>0</v>
      </c>
      <c r="C13" s="2">
        <f ca="1" t="shared" si="6"/>
        <v>0</v>
      </c>
      <c r="D13" s="2">
        <f ca="1" t="shared" si="6"/>
        <v>0</v>
      </c>
      <c r="E13" s="2">
        <f ca="1" t="shared" si="6"/>
        <v>0</v>
      </c>
      <c r="F13" s="2">
        <f ca="1" t="shared" si="6"/>
        <v>0</v>
      </c>
    </row>
    <row r="14" spans="1:6" ht="11.25">
      <c r="A14" s="2">
        <f aca="true" t="shared" si="7" ref="A14:F14">IF(A$6="","",A6)</f>
      </c>
      <c r="B14" s="2">
        <f t="shared" si="7"/>
      </c>
      <c r="C14" s="2">
        <f t="shared" si="7"/>
      </c>
      <c r="D14" s="2">
        <f t="shared" si="7"/>
      </c>
      <c r="E14" s="2">
        <f t="shared" si="7"/>
      </c>
      <c r="F14" s="2">
        <f t="shared" si="7"/>
      </c>
    </row>
    <row r="15" spans="1:6" ht="11.25">
      <c r="A15" s="2">
        <f aca="true" ca="1" t="shared" si="8" ref="A15:F15">IF(A14="","",OFFSET(oo_1,$I10,A$7-1))</f>
      </c>
      <c r="B15" s="2">
        <f ca="1" t="shared" si="8"/>
      </c>
      <c r="C15" s="2">
        <f ca="1" t="shared" si="8"/>
      </c>
      <c r="D15" s="2">
        <f ca="1" t="shared" si="8"/>
      </c>
      <c r="E15" s="2">
        <f ca="1" t="shared" si="8"/>
      </c>
      <c r="F15" s="2">
        <f ca="1" t="shared" si="8"/>
      </c>
    </row>
    <row r="17" ht="11.25">
      <c r="A17" s="1" t="str">
        <f>A9</f>
        <v>XX公司6月份工资单</v>
      </c>
    </row>
    <row r="18" spans="1:9" ht="11.25">
      <c r="A18" s="2" t="str">
        <f aca="true" t="shared" si="9" ref="A18:F18">IF(A$2="","",A10)</f>
        <v>工号</v>
      </c>
      <c r="B18" s="2" t="str">
        <f t="shared" si="9"/>
        <v>姓名</v>
      </c>
      <c r="C18" s="2" t="str">
        <f t="shared" si="9"/>
        <v>部门</v>
      </c>
      <c r="D18" s="2" t="str">
        <f t="shared" si="9"/>
        <v>基本工资</v>
      </c>
      <c r="E18" s="2" t="str">
        <f t="shared" si="9"/>
        <v>补助</v>
      </c>
      <c r="F18" s="2" t="str">
        <f t="shared" si="9"/>
        <v>补助</v>
      </c>
      <c r="I18" s="1">
        <f>I10+1</f>
        <v>2</v>
      </c>
    </row>
    <row r="19" spans="1:6" ht="11.25">
      <c r="A19" s="2">
        <f aca="true" ca="1" t="shared" si="10" ref="A19:F19">IF(A18="","",OFFSET(oo_1,$I18,A$3-1))</f>
        <v>0</v>
      </c>
      <c r="B19" s="2">
        <f ca="1" t="shared" si="10"/>
        <v>0</v>
      </c>
      <c r="C19" s="2">
        <f ca="1" t="shared" si="10"/>
        <v>0</v>
      </c>
      <c r="D19" s="2">
        <f ca="1" t="shared" si="10"/>
        <v>0</v>
      </c>
      <c r="E19" s="2">
        <f ca="1" t="shared" si="10"/>
        <v>0</v>
      </c>
      <c r="F19" s="2">
        <f ca="1" t="shared" si="10"/>
        <v>0</v>
      </c>
    </row>
    <row r="20" spans="1:6" ht="11.25">
      <c r="A20" s="2" t="str">
        <f aca="true" t="shared" si="11" ref="A20:F20">IF(A$4="","",A12)</f>
        <v>加班时数</v>
      </c>
      <c r="B20" s="2" t="str">
        <f t="shared" si="11"/>
        <v>加班费</v>
      </c>
      <c r="C20" s="2" t="str">
        <f t="shared" si="11"/>
        <v>个人缴纳保险</v>
      </c>
      <c r="D20" s="2" t="str">
        <f t="shared" si="11"/>
        <v>纳税基数</v>
      </c>
      <c r="E20" s="2" t="str">
        <f t="shared" si="11"/>
        <v>个所税</v>
      </c>
      <c r="F20" s="2" t="str">
        <f t="shared" si="11"/>
        <v>实发工资</v>
      </c>
    </row>
    <row r="21" spans="1:6" ht="11.25">
      <c r="A21" s="2">
        <f aca="true" ca="1" t="shared" si="12" ref="A21:F21">IF(A20="","",OFFSET(oo_1,$I18,A$5-1))</f>
        <v>0</v>
      </c>
      <c r="B21" s="2">
        <f ca="1" t="shared" si="12"/>
        <v>0</v>
      </c>
      <c r="C21" s="2">
        <f ca="1" t="shared" si="12"/>
        <v>0</v>
      </c>
      <c r="D21" s="2">
        <f ca="1" t="shared" si="12"/>
        <v>0</v>
      </c>
      <c r="E21" s="2">
        <f ca="1" t="shared" si="12"/>
        <v>0</v>
      </c>
      <c r="F21" s="2">
        <f ca="1" t="shared" si="12"/>
        <v>0</v>
      </c>
    </row>
    <row r="22" spans="1:6" ht="11.25">
      <c r="A22" s="2">
        <f aca="true" t="shared" si="13" ref="A22:F22">IF(A$6="","",A14)</f>
      </c>
      <c r="B22" s="2">
        <f t="shared" si="13"/>
      </c>
      <c r="C22" s="2">
        <f t="shared" si="13"/>
      </c>
      <c r="D22" s="2">
        <f t="shared" si="13"/>
      </c>
      <c r="E22" s="2">
        <f t="shared" si="13"/>
      </c>
      <c r="F22" s="2">
        <f t="shared" si="13"/>
      </c>
    </row>
    <row r="23" spans="1:6" ht="11.25">
      <c r="A23" s="2">
        <f aca="true" ca="1" t="shared" si="14" ref="A23:F23">IF(A22="","",OFFSET(oo_1,$I18,A$7-1))</f>
      </c>
      <c r="B23" s="2">
        <f ca="1" t="shared" si="14"/>
      </c>
      <c r="C23" s="2">
        <f ca="1" t="shared" si="14"/>
      </c>
      <c r="D23" s="2">
        <f ca="1" t="shared" si="14"/>
      </c>
      <c r="E23" s="2">
        <f ca="1" t="shared" si="14"/>
      </c>
      <c r="F23" s="2">
        <f ca="1" t="shared" si="14"/>
      </c>
    </row>
    <row r="25" ht="11.25">
      <c r="A25" s="1" t="str">
        <f>A17</f>
        <v>XX公司6月份工资单</v>
      </c>
    </row>
    <row r="26" spans="1:9" ht="11.25">
      <c r="A26" s="2" t="str">
        <f aca="true" t="shared" si="15" ref="A26:F26">IF(A$2="","",A18)</f>
        <v>工号</v>
      </c>
      <c r="B26" s="2" t="str">
        <f t="shared" si="15"/>
        <v>姓名</v>
      </c>
      <c r="C26" s="2" t="str">
        <f t="shared" si="15"/>
        <v>部门</v>
      </c>
      <c r="D26" s="2" t="str">
        <f t="shared" si="15"/>
        <v>基本工资</v>
      </c>
      <c r="E26" s="2" t="str">
        <f t="shared" si="15"/>
        <v>补助</v>
      </c>
      <c r="F26" s="2" t="str">
        <f t="shared" si="15"/>
        <v>补助</v>
      </c>
      <c r="I26" s="1">
        <f>I18+1</f>
        <v>3</v>
      </c>
    </row>
    <row r="27" spans="1:6" ht="11.25">
      <c r="A27" s="2">
        <f aca="true" ca="1" t="shared" si="16" ref="A27:F27">IF(A26="","",OFFSET(oo_1,$I26,A$3-1))</f>
        <v>0</v>
      </c>
      <c r="B27" s="2">
        <f ca="1" t="shared" si="16"/>
        <v>0</v>
      </c>
      <c r="C27" s="2">
        <f ca="1" t="shared" si="16"/>
        <v>0</v>
      </c>
      <c r="D27" s="2">
        <f ca="1" t="shared" si="16"/>
        <v>0</v>
      </c>
      <c r="E27" s="2">
        <f ca="1" t="shared" si="16"/>
        <v>0</v>
      </c>
      <c r="F27" s="2">
        <f ca="1" t="shared" si="16"/>
        <v>0</v>
      </c>
    </row>
    <row r="28" spans="1:6" ht="11.25">
      <c r="A28" s="2" t="str">
        <f aca="true" t="shared" si="17" ref="A28:F28">IF(A$4="","",A20)</f>
        <v>加班时数</v>
      </c>
      <c r="B28" s="2" t="str">
        <f t="shared" si="17"/>
        <v>加班费</v>
      </c>
      <c r="C28" s="2" t="str">
        <f t="shared" si="17"/>
        <v>个人缴纳保险</v>
      </c>
      <c r="D28" s="2" t="str">
        <f t="shared" si="17"/>
        <v>纳税基数</v>
      </c>
      <c r="E28" s="2" t="str">
        <f t="shared" si="17"/>
        <v>个所税</v>
      </c>
      <c r="F28" s="2" t="str">
        <f t="shared" si="17"/>
        <v>实发工资</v>
      </c>
    </row>
    <row r="29" spans="1:6" ht="11.25">
      <c r="A29" s="2">
        <f aca="true" ca="1" t="shared" si="18" ref="A29:F29">IF(A28="","",OFFSET(oo_1,$I26,A$5-1))</f>
        <v>0</v>
      </c>
      <c r="B29" s="2">
        <f ca="1" t="shared" si="18"/>
        <v>0</v>
      </c>
      <c r="C29" s="2">
        <f ca="1" t="shared" si="18"/>
        <v>0</v>
      </c>
      <c r="D29" s="2">
        <f ca="1" t="shared" si="18"/>
        <v>0</v>
      </c>
      <c r="E29" s="2">
        <f ca="1" t="shared" si="18"/>
        <v>0</v>
      </c>
      <c r="F29" s="2">
        <f ca="1" t="shared" si="18"/>
        <v>0</v>
      </c>
    </row>
    <row r="30" spans="1:6" ht="11.25">
      <c r="A30" s="2">
        <f aca="true" t="shared" si="19" ref="A30:F30">IF(A$6="","",A22)</f>
      </c>
      <c r="B30" s="2">
        <f t="shared" si="19"/>
      </c>
      <c r="C30" s="2">
        <f t="shared" si="19"/>
      </c>
      <c r="D30" s="2">
        <f t="shared" si="19"/>
      </c>
      <c r="E30" s="2">
        <f t="shared" si="19"/>
      </c>
      <c r="F30" s="2">
        <f t="shared" si="19"/>
      </c>
    </row>
    <row r="31" spans="1:6" ht="11.25">
      <c r="A31" s="2">
        <f aca="true" ca="1" t="shared" si="20" ref="A31:F31">IF(A30="","",OFFSET(oo_1,$I26,A$7-1))</f>
      </c>
      <c r="B31" s="2">
        <f ca="1" t="shared" si="20"/>
      </c>
      <c r="C31" s="2">
        <f ca="1" t="shared" si="20"/>
      </c>
      <c r="D31" s="2">
        <f ca="1" t="shared" si="20"/>
      </c>
      <c r="E31" s="2">
        <f ca="1" t="shared" si="20"/>
      </c>
      <c r="F31" s="2">
        <f ca="1" t="shared" si="20"/>
      </c>
    </row>
    <row r="33" ht="11.25">
      <c r="A33" s="1" t="str">
        <f>A25</f>
        <v>XX公司6月份工资单</v>
      </c>
    </row>
    <row r="34" spans="1:9" ht="11.25">
      <c r="A34" s="2" t="str">
        <f aca="true" t="shared" si="21" ref="A34:F34">IF(A$2="","",A26)</f>
        <v>工号</v>
      </c>
      <c r="B34" s="2" t="str">
        <f t="shared" si="21"/>
        <v>姓名</v>
      </c>
      <c r="C34" s="2" t="str">
        <f t="shared" si="21"/>
        <v>部门</v>
      </c>
      <c r="D34" s="2" t="str">
        <f t="shared" si="21"/>
        <v>基本工资</v>
      </c>
      <c r="E34" s="2" t="str">
        <f t="shared" si="21"/>
        <v>补助</v>
      </c>
      <c r="F34" s="2" t="str">
        <f t="shared" si="21"/>
        <v>补助</v>
      </c>
      <c r="I34" s="1">
        <f>I26+1</f>
        <v>4</v>
      </c>
    </row>
    <row r="35" spans="1:6" ht="11.25">
      <c r="A35" s="2">
        <f aca="true" ca="1" t="shared" si="22" ref="A35:F35">IF(A34="","",OFFSET(oo_1,$I34,A$3-1))</f>
        <v>0</v>
      </c>
      <c r="B35" s="2">
        <f ca="1" t="shared" si="22"/>
        <v>0</v>
      </c>
      <c r="C35" s="2">
        <f ca="1" t="shared" si="22"/>
        <v>0</v>
      </c>
      <c r="D35" s="2">
        <f ca="1" t="shared" si="22"/>
        <v>0</v>
      </c>
      <c r="E35" s="2">
        <f ca="1" t="shared" si="22"/>
        <v>0</v>
      </c>
      <c r="F35" s="2">
        <f ca="1" t="shared" si="22"/>
        <v>0</v>
      </c>
    </row>
    <row r="36" spans="1:6" ht="11.25">
      <c r="A36" s="2" t="str">
        <f aca="true" t="shared" si="23" ref="A36:F36">IF(A$4="","",A28)</f>
        <v>加班时数</v>
      </c>
      <c r="B36" s="2" t="str">
        <f t="shared" si="23"/>
        <v>加班费</v>
      </c>
      <c r="C36" s="2" t="str">
        <f t="shared" si="23"/>
        <v>个人缴纳保险</v>
      </c>
      <c r="D36" s="2" t="str">
        <f t="shared" si="23"/>
        <v>纳税基数</v>
      </c>
      <c r="E36" s="2" t="str">
        <f t="shared" si="23"/>
        <v>个所税</v>
      </c>
      <c r="F36" s="2" t="str">
        <f t="shared" si="23"/>
        <v>实发工资</v>
      </c>
    </row>
    <row r="37" spans="1:6" ht="11.25">
      <c r="A37" s="2">
        <f aca="true" ca="1" t="shared" si="24" ref="A37:F37">IF(A36="","",OFFSET(oo_1,$I34,A$5-1))</f>
        <v>0</v>
      </c>
      <c r="B37" s="2">
        <f ca="1" t="shared" si="24"/>
        <v>0</v>
      </c>
      <c r="C37" s="2">
        <f ca="1" t="shared" si="24"/>
        <v>0</v>
      </c>
      <c r="D37" s="2">
        <f ca="1" t="shared" si="24"/>
        <v>0</v>
      </c>
      <c r="E37" s="2">
        <f ca="1" t="shared" si="24"/>
        <v>0</v>
      </c>
      <c r="F37" s="2">
        <f ca="1" t="shared" si="24"/>
        <v>0</v>
      </c>
    </row>
    <row r="38" spans="1:6" ht="11.25">
      <c r="A38" s="2">
        <f aca="true" t="shared" si="25" ref="A38:F38">IF(A$6="","",A30)</f>
      </c>
      <c r="B38" s="2">
        <f t="shared" si="25"/>
      </c>
      <c r="C38" s="2">
        <f t="shared" si="25"/>
      </c>
      <c r="D38" s="2">
        <f t="shared" si="25"/>
      </c>
      <c r="E38" s="2">
        <f t="shared" si="25"/>
      </c>
      <c r="F38" s="2">
        <f t="shared" si="25"/>
      </c>
    </row>
    <row r="39" spans="1:6" ht="11.25">
      <c r="A39" s="2">
        <f aca="true" ca="1" t="shared" si="26" ref="A39:F39">IF(A38="","",OFFSET(oo_1,$I34,A$7-1))</f>
      </c>
      <c r="B39" s="2">
        <f ca="1" t="shared" si="26"/>
      </c>
      <c r="C39" s="2">
        <f ca="1" t="shared" si="26"/>
      </c>
      <c r="D39" s="2">
        <f ca="1" t="shared" si="26"/>
      </c>
      <c r="E39" s="2">
        <f ca="1" t="shared" si="26"/>
      </c>
      <c r="F39" s="2">
        <f ca="1" t="shared" si="26"/>
      </c>
    </row>
    <row r="41" ht="11.25">
      <c r="A41" s="1" t="str">
        <f>A33</f>
        <v>XX公司6月份工资单</v>
      </c>
    </row>
    <row r="42" spans="1:9" ht="11.25">
      <c r="A42" s="2" t="str">
        <f aca="true" t="shared" si="27" ref="A42:F42">IF(A$2="","",A34)</f>
        <v>工号</v>
      </c>
      <c r="B42" s="2" t="str">
        <f t="shared" si="27"/>
        <v>姓名</v>
      </c>
      <c r="C42" s="2" t="str">
        <f t="shared" si="27"/>
        <v>部门</v>
      </c>
      <c r="D42" s="2" t="str">
        <f t="shared" si="27"/>
        <v>基本工资</v>
      </c>
      <c r="E42" s="2" t="str">
        <f t="shared" si="27"/>
        <v>补助</v>
      </c>
      <c r="F42" s="2" t="str">
        <f t="shared" si="27"/>
        <v>补助</v>
      </c>
      <c r="I42" s="1">
        <f>I34+1</f>
        <v>5</v>
      </c>
    </row>
    <row r="43" spans="1:6" ht="11.25">
      <c r="A43" s="2">
        <f aca="true" ca="1" t="shared" si="28" ref="A43:F43">IF(A42="","",OFFSET(oo_1,$I42,A$3-1))</f>
        <v>0</v>
      </c>
      <c r="B43" s="2">
        <f ca="1" t="shared" si="28"/>
        <v>0</v>
      </c>
      <c r="C43" s="2">
        <f ca="1" t="shared" si="28"/>
        <v>0</v>
      </c>
      <c r="D43" s="2">
        <f ca="1" t="shared" si="28"/>
        <v>0</v>
      </c>
      <c r="E43" s="2">
        <f ca="1" t="shared" si="28"/>
        <v>0</v>
      </c>
      <c r="F43" s="2">
        <f ca="1" t="shared" si="28"/>
        <v>0</v>
      </c>
    </row>
    <row r="44" spans="1:6" ht="11.25">
      <c r="A44" s="2" t="str">
        <f aca="true" t="shared" si="29" ref="A44:F44">IF(A$4="","",A36)</f>
        <v>加班时数</v>
      </c>
      <c r="B44" s="2" t="str">
        <f t="shared" si="29"/>
        <v>加班费</v>
      </c>
      <c r="C44" s="2" t="str">
        <f t="shared" si="29"/>
        <v>个人缴纳保险</v>
      </c>
      <c r="D44" s="2" t="str">
        <f t="shared" si="29"/>
        <v>纳税基数</v>
      </c>
      <c r="E44" s="2" t="str">
        <f t="shared" si="29"/>
        <v>个所税</v>
      </c>
      <c r="F44" s="2" t="str">
        <f t="shared" si="29"/>
        <v>实发工资</v>
      </c>
    </row>
    <row r="45" spans="1:6" ht="11.25">
      <c r="A45" s="2">
        <f aca="true" ca="1" t="shared" si="30" ref="A45:F45">IF(A44="","",OFFSET(oo_1,$I42,A$5-1))</f>
        <v>0</v>
      </c>
      <c r="B45" s="2">
        <f ca="1" t="shared" si="30"/>
        <v>0</v>
      </c>
      <c r="C45" s="2">
        <f ca="1" t="shared" si="30"/>
        <v>0</v>
      </c>
      <c r="D45" s="2">
        <f ca="1" t="shared" si="30"/>
        <v>0</v>
      </c>
      <c r="E45" s="2">
        <f ca="1" t="shared" si="30"/>
        <v>0</v>
      </c>
      <c r="F45" s="2">
        <f ca="1" t="shared" si="30"/>
        <v>0</v>
      </c>
    </row>
    <row r="46" spans="1:6" ht="11.25">
      <c r="A46" s="2">
        <f aca="true" t="shared" si="31" ref="A46:F46">IF(A$6="","",A38)</f>
      </c>
      <c r="B46" s="2">
        <f t="shared" si="31"/>
      </c>
      <c r="C46" s="2">
        <f t="shared" si="31"/>
      </c>
      <c r="D46" s="2">
        <f t="shared" si="31"/>
      </c>
      <c r="E46" s="2">
        <f t="shared" si="31"/>
      </c>
      <c r="F46" s="2">
        <f t="shared" si="31"/>
      </c>
    </row>
    <row r="47" spans="1:6" ht="11.25">
      <c r="A47" s="2">
        <f aca="true" ca="1" t="shared" si="32" ref="A47:F47">IF(A46="","",OFFSET(oo_1,$I42,A$7-1))</f>
      </c>
      <c r="B47" s="2">
        <f ca="1" t="shared" si="32"/>
      </c>
      <c r="C47" s="2">
        <f ca="1" t="shared" si="32"/>
      </c>
      <c r="D47" s="2">
        <f ca="1" t="shared" si="32"/>
      </c>
      <c r="E47" s="2">
        <f ca="1" t="shared" si="32"/>
      </c>
      <c r="F47" s="2">
        <f ca="1" t="shared" si="32"/>
      </c>
    </row>
    <row r="49" ht="11.25">
      <c r="A49" s="1" t="str">
        <f>A41</f>
        <v>XX公司6月份工资单</v>
      </c>
    </row>
    <row r="50" spans="1:9" ht="11.25">
      <c r="A50" s="2" t="str">
        <f aca="true" t="shared" si="33" ref="A50:F50">IF(A$2="","",A42)</f>
        <v>工号</v>
      </c>
      <c r="B50" s="2" t="str">
        <f t="shared" si="33"/>
        <v>姓名</v>
      </c>
      <c r="C50" s="2" t="str">
        <f t="shared" si="33"/>
        <v>部门</v>
      </c>
      <c r="D50" s="2" t="str">
        <f t="shared" si="33"/>
        <v>基本工资</v>
      </c>
      <c r="E50" s="2" t="str">
        <f t="shared" si="33"/>
        <v>补助</v>
      </c>
      <c r="F50" s="2" t="str">
        <f t="shared" si="33"/>
        <v>补助</v>
      </c>
      <c r="I50" s="1">
        <f>I42+1</f>
        <v>6</v>
      </c>
    </row>
    <row r="51" spans="1:6" ht="11.25">
      <c r="A51" s="2">
        <f aca="true" ca="1" t="shared" si="34" ref="A51:F51">IF(A50="","",OFFSET(oo_1,$I50,A$3-1))</f>
        <v>0</v>
      </c>
      <c r="B51" s="2">
        <f ca="1" t="shared" si="34"/>
        <v>0</v>
      </c>
      <c r="C51" s="2">
        <f ca="1" t="shared" si="34"/>
        <v>0</v>
      </c>
      <c r="D51" s="2">
        <f ca="1" t="shared" si="34"/>
        <v>0</v>
      </c>
      <c r="E51" s="2">
        <f ca="1" t="shared" si="34"/>
        <v>0</v>
      </c>
      <c r="F51" s="2">
        <f ca="1" t="shared" si="34"/>
        <v>0</v>
      </c>
    </row>
    <row r="52" spans="1:6" ht="11.25">
      <c r="A52" s="2" t="str">
        <f aca="true" t="shared" si="35" ref="A52:F52">IF(A$4="","",A44)</f>
        <v>加班时数</v>
      </c>
      <c r="B52" s="2" t="str">
        <f t="shared" si="35"/>
        <v>加班费</v>
      </c>
      <c r="C52" s="2" t="str">
        <f t="shared" si="35"/>
        <v>个人缴纳保险</v>
      </c>
      <c r="D52" s="2" t="str">
        <f t="shared" si="35"/>
        <v>纳税基数</v>
      </c>
      <c r="E52" s="2" t="str">
        <f t="shared" si="35"/>
        <v>个所税</v>
      </c>
      <c r="F52" s="2" t="str">
        <f t="shared" si="35"/>
        <v>实发工资</v>
      </c>
    </row>
    <row r="53" spans="1:6" ht="11.25">
      <c r="A53" s="2">
        <f aca="true" ca="1" t="shared" si="36" ref="A53:F53">IF(A52="","",OFFSET(oo_1,$I50,A$5-1))</f>
        <v>0</v>
      </c>
      <c r="B53" s="2">
        <f ca="1" t="shared" si="36"/>
        <v>0</v>
      </c>
      <c r="C53" s="2">
        <f ca="1" t="shared" si="36"/>
        <v>0</v>
      </c>
      <c r="D53" s="2">
        <f ca="1" t="shared" si="36"/>
        <v>0</v>
      </c>
      <c r="E53" s="2">
        <f ca="1" t="shared" si="36"/>
        <v>0</v>
      </c>
      <c r="F53" s="2">
        <f ca="1" t="shared" si="36"/>
        <v>0</v>
      </c>
    </row>
    <row r="54" spans="1:6" ht="11.25">
      <c r="A54" s="2">
        <f aca="true" t="shared" si="37" ref="A54:F54">IF(A$6="","",A46)</f>
      </c>
      <c r="B54" s="2">
        <f t="shared" si="37"/>
      </c>
      <c r="C54" s="2">
        <f t="shared" si="37"/>
      </c>
      <c r="D54" s="2">
        <f t="shared" si="37"/>
      </c>
      <c r="E54" s="2">
        <f t="shared" si="37"/>
      </c>
      <c r="F54" s="2">
        <f t="shared" si="37"/>
      </c>
    </row>
    <row r="55" spans="1:6" ht="11.25">
      <c r="A55" s="2">
        <f aca="true" ca="1" t="shared" si="38" ref="A55:F55">IF(A54="","",OFFSET(oo_1,$I50,A$7-1))</f>
      </c>
      <c r="B55" s="2">
        <f ca="1" t="shared" si="38"/>
      </c>
      <c r="C55" s="2">
        <f ca="1" t="shared" si="38"/>
      </c>
      <c r="D55" s="2">
        <f ca="1" t="shared" si="38"/>
      </c>
      <c r="E55" s="2">
        <f ca="1" t="shared" si="38"/>
      </c>
      <c r="F55" s="2">
        <f ca="1" t="shared" si="38"/>
      </c>
    </row>
    <row r="57" ht="11.25">
      <c r="A57" s="1" t="str">
        <f>A49</f>
        <v>XX公司6月份工资单</v>
      </c>
    </row>
    <row r="58" spans="1:9" ht="11.25">
      <c r="A58" s="2" t="str">
        <f aca="true" t="shared" si="39" ref="A58:F58">IF(A$2="","",A50)</f>
        <v>工号</v>
      </c>
      <c r="B58" s="2" t="str">
        <f t="shared" si="39"/>
        <v>姓名</v>
      </c>
      <c r="C58" s="2" t="str">
        <f t="shared" si="39"/>
        <v>部门</v>
      </c>
      <c r="D58" s="2" t="str">
        <f t="shared" si="39"/>
        <v>基本工资</v>
      </c>
      <c r="E58" s="2" t="str">
        <f t="shared" si="39"/>
        <v>补助</v>
      </c>
      <c r="F58" s="2" t="str">
        <f t="shared" si="39"/>
        <v>补助</v>
      </c>
      <c r="I58" s="1">
        <f>I50+1</f>
        <v>7</v>
      </c>
    </row>
    <row r="59" spans="1:6" ht="11.25">
      <c r="A59" s="2">
        <f aca="true" ca="1" t="shared" si="40" ref="A59:F59">IF(A58="","",OFFSET(oo_1,$I58,A$3-1))</f>
        <v>0</v>
      </c>
      <c r="B59" s="2">
        <f ca="1" t="shared" si="40"/>
        <v>0</v>
      </c>
      <c r="C59" s="2">
        <f ca="1" t="shared" si="40"/>
        <v>0</v>
      </c>
      <c r="D59" s="2">
        <f ca="1" t="shared" si="40"/>
        <v>0</v>
      </c>
      <c r="E59" s="2">
        <f ca="1" t="shared" si="40"/>
        <v>0</v>
      </c>
      <c r="F59" s="2">
        <f ca="1" t="shared" si="40"/>
        <v>0</v>
      </c>
    </row>
    <row r="60" spans="1:6" ht="11.25">
      <c r="A60" s="2" t="str">
        <f aca="true" t="shared" si="41" ref="A60:F60">IF(A$4="","",A52)</f>
        <v>加班时数</v>
      </c>
      <c r="B60" s="2" t="str">
        <f t="shared" si="41"/>
        <v>加班费</v>
      </c>
      <c r="C60" s="2" t="str">
        <f t="shared" si="41"/>
        <v>个人缴纳保险</v>
      </c>
      <c r="D60" s="2" t="str">
        <f t="shared" si="41"/>
        <v>纳税基数</v>
      </c>
      <c r="E60" s="2" t="str">
        <f t="shared" si="41"/>
        <v>个所税</v>
      </c>
      <c r="F60" s="2" t="str">
        <f t="shared" si="41"/>
        <v>实发工资</v>
      </c>
    </row>
    <row r="61" spans="1:6" ht="11.25">
      <c r="A61" s="2">
        <f aca="true" ca="1" t="shared" si="42" ref="A61:F61">IF(A60="","",OFFSET(oo_1,$I58,A$5-1))</f>
        <v>0</v>
      </c>
      <c r="B61" s="2">
        <f ca="1" t="shared" si="42"/>
        <v>0</v>
      </c>
      <c r="C61" s="2">
        <f ca="1" t="shared" si="42"/>
        <v>0</v>
      </c>
      <c r="D61" s="2">
        <f ca="1" t="shared" si="42"/>
        <v>0</v>
      </c>
      <c r="E61" s="2">
        <f ca="1" t="shared" si="42"/>
        <v>0</v>
      </c>
      <c r="F61" s="2">
        <f ca="1" t="shared" si="42"/>
        <v>0</v>
      </c>
    </row>
    <row r="62" spans="1:6" ht="11.25">
      <c r="A62" s="2">
        <f aca="true" t="shared" si="43" ref="A62:F62">IF(A$6="","",A54)</f>
      </c>
      <c r="B62" s="2">
        <f t="shared" si="43"/>
      </c>
      <c r="C62" s="2">
        <f t="shared" si="43"/>
      </c>
      <c r="D62" s="2">
        <f t="shared" si="43"/>
      </c>
      <c r="E62" s="2">
        <f t="shared" si="43"/>
      </c>
      <c r="F62" s="2">
        <f t="shared" si="43"/>
      </c>
    </row>
    <row r="63" spans="1:6" ht="11.25">
      <c r="A63" s="2">
        <f aca="true" ca="1" t="shared" si="44" ref="A63:F63">IF(A62="","",OFFSET(oo_1,$I58,A$7-1))</f>
      </c>
      <c r="B63" s="2">
        <f ca="1" t="shared" si="44"/>
      </c>
      <c r="C63" s="2">
        <f ca="1" t="shared" si="44"/>
      </c>
      <c r="D63" s="2">
        <f ca="1" t="shared" si="44"/>
      </c>
      <c r="E63" s="2">
        <f ca="1" t="shared" si="44"/>
      </c>
      <c r="F63" s="2">
        <f ca="1" t="shared" si="44"/>
      </c>
    </row>
    <row r="65" ht="11.25">
      <c r="A65" s="1" t="str">
        <f>A57</f>
        <v>XX公司6月份工资单</v>
      </c>
    </row>
    <row r="66" spans="1:9" ht="11.25">
      <c r="A66" s="2" t="str">
        <f aca="true" t="shared" si="45" ref="A66:F66">IF(A$2="","",A58)</f>
        <v>工号</v>
      </c>
      <c r="B66" s="2" t="str">
        <f t="shared" si="45"/>
        <v>姓名</v>
      </c>
      <c r="C66" s="2" t="str">
        <f t="shared" si="45"/>
        <v>部门</v>
      </c>
      <c r="D66" s="2" t="str">
        <f t="shared" si="45"/>
        <v>基本工资</v>
      </c>
      <c r="E66" s="2" t="str">
        <f t="shared" si="45"/>
        <v>补助</v>
      </c>
      <c r="F66" s="2" t="str">
        <f t="shared" si="45"/>
        <v>补助</v>
      </c>
      <c r="I66" s="1">
        <f>I58+1</f>
        <v>8</v>
      </c>
    </row>
    <row r="67" spans="1:6" ht="11.25">
      <c r="A67" s="2">
        <f aca="true" ca="1" t="shared" si="46" ref="A67:F67">IF(A66="","",OFFSET(oo_1,$I66,A$3-1))</f>
        <v>0</v>
      </c>
      <c r="B67" s="2">
        <f ca="1" t="shared" si="46"/>
        <v>0</v>
      </c>
      <c r="C67" s="2">
        <f ca="1" t="shared" si="46"/>
        <v>0</v>
      </c>
      <c r="D67" s="2">
        <f ca="1" t="shared" si="46"/>
        <v>0</v>
      </c>
      <c r="E67" s="2">
        <f ca="1" t="shared" si="46"/>
        <v>0</v>
      </c>
      <c r="F67" s="2">
        <f ca="1" t="shared" si="46"/>
        <v>0</v>
      </c>
    </row>
    <row r="68" spans="1:6" ht="11.25">
      <c r="A68" s="2" t="str">
        <f aca="true" t="shared" si="47" ref="A68:F68">IF(A$4="","",A60)</f>
        <v>加班时数</v>
      </c>
      <c r="B68" s="2" t="str">
        <f t="shared" si="47"/>
        <v>加班费</v>
      </c>
      <c r="C68" s="2" t="str">
        <f t="shared" si="47"/>
        <v>个人缴纳保险</v>
      </c>
      <c r="D68" s="2" t="str">
        <f t="shared" si="47"/>
        <v>纳税基数</v>
      </c>
      <c r="E68" s="2" t="str">
        <f t="shared" si="47"/>
        <v>个所税</v>
      </c>
      <c r="F68" s="2" t="str">
        <f t="shared" si="47"/>
        <v>实发工资</v>
      </c>
    </row>
    <row r="69" spans="1:6" ht="11.25">
      <c r="A69" s="2">
        <f aca="true" ca="1" t="shared" si="48" ref="A69:F69">IF(A68="","",OFFSET(oo_1,$I66,A$5-1))</f>
        <v>0</v>
      </c>
      <c r="B69" s="2">
        <f ca="1" t="shared" si="48"/>
        <v>0</v>
      </c>
      <c r="C69" s="2">
        <f ca="1" t="shared" si="48"/>
        <v>0</v>
      </c>
      <c r="D69" s="2">
        <f ca="1" t="shared" si="48"/>
        <v>0</v>
      </c>
      <c r="E69" s="2">
        <f ca="1" t="shared" si="48"/>
        <v>0</v>
      </c>
      <c r="F69" s="2">
        <f ca="1" t="shared" si="48"/>
        <v>0</v>
      </c>
    </row>
    <row r="70" spans="1:6" ht="11.25">
      <c r="A70" s="2">
        <f aca="true" t="shared" si="49" ref="A70:F70">IF(A$6="","",A62)</f>
      </c>
      <c r="B70" s="2">
        <f t="shared" si="49"/>
      </c>
      <c r="C70" s="2">
        <f t="shared" si="49"/>
      </c>
      <c r="D70" s="2">
        <f t="shared" si="49"/>
      </c>
      <c r="E70" s="2">
        <f t="shared" si="49"/>
      </c>
      <c r="F70" s="2">
        <f t="shared" si="49"/>
      </c>
    </row>
    <row r="71" spans="1:6" ht="11.25">
      <c r="A71" s="2">
        <f aca="true" ca="1" t="shared" si="50" ref="A71:F71">IF(A70="","",OFFSET(oo_1,$I66,A$7-1))</f>
      </c>
      <c r="B71" s="2">
        <f ca="1" t="shared" si="50"/>
      </c>
      <c r="C71" s="2">
        <f ca="1" t="shared" si="50"/>
      </c>
      <c r="D71" s="2">
        <f ca="1" t="shared" si="50"/>
      </c>
      <c r="E71" s="2">
        <f ca="1" t="shared" si="50"/>
      </c>
      <c r="F71" s="2">
        <f ca="1" t="shared" si="50"/>
      </c>
    </row>
    <row r="73" ht="11.25">
      <c r="A73" s="1" t="str">
        <f>A65</f>
        <v>XX公司6月份工资单</v>
      </c>
    </row>
    <row r="74" spans="1:9" ht="11.25">
      <c r="A74" s="2" t="str">
        <f aca="true" t="shared" si="51" ref="A74:F74">IF(A$2="","",A66)</f>
        <v>工号</v>
      </c>
      <c r="B74" s="2" t="str">
        <f t="shared" si="51"/>
        <v>姓名</v>
      </c>
      <c r="C74" s="2" t="str">
        <f t="shared" si="51"/>
        <v>部门</v>
      </c>
      <c r="D74" s="2" t="str">
        <f t="shared" si="51"/>
        <v>基本工资</v>
      </c>
      <c r="E74" s="2" t="str">
        <f t="shared" si="51"/>
        <v>补助</v>
      </c>
      <c r="F74" s="2" t="str">
        <f t="shared" si="51"/>
        <v>补助</v>
      </c>
      <c r="I74" s="1">
        <f>I66+1</f>
        <v>9</v>
      </c>
    </row>
    <row r="75" spans="1:6" ht="11.25">
      <c r="A75" s="2">
        <f aca="true" ca="1" t="shared" si="52" ref="A75:F75">IF(A74="","",OFFSET(oo_1,$I74,A$3-1))</f>
        <v>0</v>
      </c>
      <c r="B75" s="2">
        <f ca="1" t="shared" si="52"/>
        <v>0</v>
      </c>
      <c r="C75" s="2">
        <f ca="1" t="shared" si="52"/>
        <v>0</v>
      </c>
      <c r="D75" s="2">
        <f ca="1" t="shared" si="52"/>
        <v>0</v>
      </c>
      <c r="E75" s="2">
        <f ca="1" t="shared" si="52"/>
        <v>0</v>
      </c>
      <c r="F75" s="2">
        <f ca="1" t="shared" si="52"/>
        <v>0</v>
      </c>
    </row>
    <row r="76" spans="1:6" ht="11.25">
      <c r="A76" s="2" t="str">
        <f aca="true" t="shared" si="53" ref="A76:F76">IF(A$4="","",A68)</f>
        <v>加班时数</v>
      </c>
      <c r="B76" s="2" t="str">
        <f t="shared" si="53"/>
        <v>加班费</v>
      </c>
      <c r="C76" s="2" t="str">
        <f t="shared" si="53"/>
        <v>个人缴纳保险</v>
      </c>
      <c r="D76" s="2" t="str">
        <f t="shared" si="53"/>
        <v>纳税基数</v>
      </c>
      <c r="E76" s="2" t="str">
        <f t="shared" si="53"/>
        <v>个所税</v>
      </c>
      <c r="F76" s="2" t="str">
        <f t="shared" si="53"/>
        <v>实发工资</v>
      </c>
    </row>
    <row r="77" spans="1:6" ht="11.25">
      <c r="A77" s="2">
        <f aca="true" ca="1" t="shared" si="54" ref="A77:F77">IF(A76="","",OFFSET(oo_1,$I74,A$5-1))</f>
        <v>0</v>
      </c>
      <c r="B77" s="2">
        <f ca="1" t="shared" si="54"/>
        <v>0</v>
      </c>
      <c r="C77" s="2">
        <f ca="1" t="shared" si="54"/>
        <v>0</v>
      </c>
      <c r="D77" s="2">
        <f ca="1" t="shared" si="54"/>
        <v>0</v>
      </c>
      <c r="E77" s="2">
        <f ca="1" t="shared" si="54"/>
        <v>0</v>
      </c>
      <c r="F77" s="2">
        <f ca="1" t="shared" si="54"/>
        <v>0</v>
      </c>
    </row>
    <row r="78" spans="1:6" ht="11.25">
      <c r="A78" s="2">
        <f aca="true" t="shared" si="55" ref="A78:F78">IF(A$6="","",A70)</f>
      </c>
      <c r="B78" s="2">
        <f t="shared" si="55"/>
      </c>
      <c r="C78" s="2">
        <f t="shared" si="55"/>
      </c>
      <c r="D78" s="2">
        <f t="shared" si="55"/>
      </c>
      <c r="E78" s="2">
        <f t="shared" si="55"/>
      </c>
      <c r="F78" s="2">
        <f t="shared" si="55"/>
      </c>
    </row>
    <row r="79" spans="1:6" ht="11.25">
      <c r="A79" s="2">
        <f aca="true" ca="1" t="shared" si="56" ref="A79:F79">IF(A78="","",OFFSET(oo_1,$I74,A$7-1))</f>
      </c>
      <c r="B79" s="2">
        <f ca="1" t="shared" si="56"/>
      </c>
      <c r="C79" s="2">
        <f ca="1" t="shared" si="56"/>
      </c>
      <c r="D79" s="2">
        <f ca="1" t="shared" si="56"/>
      </c>
      <c r="E79" s="2">
        <f ca="1" t="shared" si="56"/>
      </c>
      <c r="F79" s="2">
        <f ca="1" t="shared" si="56"/>
      </c>
    </row>
    <row r="81" ht="11.25">
      <c r="A81" s="1" t="str">
        <f>A73</f>
        <v>XX公司6月份工资单</v>
      </c>
    </row>
    <row r="82" spans="1:9" ht="11.25">
      <c r="A82" s="2" t="str">
        <f aca="true" t="shared" si="57" ref="A82:F82">IF(A$2="","",A74)</f>
        <v>工号</v>
      </c>
      <c r="B82" s="2" t="str">
        <f t="shared" si="57"/>
        <v>姓名</v>
      </c>
      <c r="C82" s="2" t="str">
        <f t="shared" si="57"/>
        <v>部门</v>
      </c>
      <c r="D82" s="2" t="str">
        <f t="shared" si="57"/>
        <v>基本工资</v>
      </c>
      <c r="E82" s="2" t="str">
        <f t="shared" si="57"/>
        <v>补助</v>
      </c>
      <c r="F82" s="2" t="str">
        <f t="shared" si="57"/>
        <v>补助</v>
      </c>
      <c r="I82" s="1">
        <f>I74+1</f>
        <v>10</v>
      </c>
    </row>
    <row r="83" spans="1:6" ht="11.25">
      <c r="A83" s="2">
        <f aca="true" ca="1" t="shared" si="58" ref="A83:F83">IF(A82="","",OFFSET(oo_1,$I82,A$3-1))</f>
        <v>0</v>
      </c>
      <c r="B83" s="2">
        <f ca="1" t="shared" si="58"/>
        <v>0</v>
      </c>
      <c r="C83" s="2">
        <f ca="1" t="shared" si="58"/>
        <v>0</v>
      </c>
      <c r="D83" s="2">
        <f ca="1" t="shared" si="58"/>
        <v>0</v>
      </c>
      <c r="E83" s="2">
        <f ca="1" t="shared" si="58"/>
        <v>0</v>
      </c>
      <c r="F83" s="2">
        <f ca="1" t="shared" si="58"/>
        <v>0</v>
      </c>
    </row>
    <row r="84" spans="1:6" ht="11.25">
      <c r="A84" s="2" t="str">
        <f aca="true" t="shared" si="59" ref="A84:F84">IF(A$4="","",A76)</f>
        <v>加班时数</v>
      </c>
      <c r="B84" s="2" t="str">
        <f t="shared" si="59"/>
        <v>加班费</v>
      </c>
      <c r="C84" s="2" t="str">
        <f t="shared" si="59"/>
        <v>个人缴纳保险</v>
      </c>
      <c r="D84" s="2" t="str">
        <f t="shared" si="59"/>
        <v>纳税基数</v>
      </c>
      <c r="E84" s="2" t="str">
        <f t="shared" si="59"/>
        <v>个所税</v>
      </c>
      <c r="F84" s="2" t="str">
        <f t="shared" si="59"/>
        <v>实发工资</v>
      </c>
    </row>
    <row r="85" spans="1:6" ht="11.25">
      <c r="A85" s="2">
        <f aca="true" ca="1" t="shared" si="60" ref="A85:F85">IF(A84="","",OFFSET(oo_1,$I82,A$5-1))</f>
        <v>0</v>
      </c>
      <c r="B85" s="2">
        <f ca="1" t="shared" si="60"/>
        <v>0</v>
      </c>
      <c r="C85" s="2">
        <f ca="1" t="shared" si="60"/>
        <v>0</v>
      </c>
      <c r="D85" s="2">
        <f ca="1" t="shared" si="60"/>
        <v>0</v>
      </c>
      <c r="E85" s="2">
        <f ca="1" t="shared" si="60"/>
        <v>0</v>
      </c>
      <c r="F85" s="2">
        <f ca="1" t="shared" si="60"/>
        <v>0</v>
      </c>
    </row>
    <row r="86" spans="1:6" ht="11.25">
      <c r="A86" s="2">
        <f aca="true" t="shared" si="61" ref="A86:F86">IF(A$6="","",A78)</f>
      </c>
      <c r="B86" s="2">
        <f t="shared" si="61"/>
      </c>
      <c r="C86" s="2">
        <f t="shared" si="61"/>
      </c>
      <c r="D86" s="2">
        <f t="shared" si="61"/>
      </c>
      <c r="E86" s="2">
        <f t="shared" si="61"/>
      </c>
      <c r="F86" s="2">
        <f t="shared" si="61"/>
      </c>
    </row>
    <row r="87" spans="1:6" ht="11.25">
      <c r="A87" s="2">
        <f aca="true" ca="1" t="shared" si="62" ref="A87:F87">IF(A86="","",OFFSET(oo_1,$I82,A$7-1))</f>
      </c>
      <c r="B87" s="2">
        <f ca="1" t="shared" si="62"/>
      </c>
      <c r="C87" s="2">
        <f ca="1" t="shared" si="62"/>
      </c>
      <c r="D87" s="2">
        <f ca="1" t="shared" si="62"/>
      </c>
      <c r="E87" s="2">
        <f ca="1" t="shared" si="62"/>
      </c>
      <c r="F87" s="2">
        <f ca="1" t="shared" si="62"/>
      </c>
    </row>
  </sheetData>
  <sheetProtection/>
  <dataValidations count="2">
    <dataValidation type="list" allowBlank="1" showInputMessage="1" showErrorMessage="1" sqref="A2:F2 A4:F4 A6:F6">
      <formula1>item</formula1>
    </dataValidation>
    <dataValidation allowBlank="1" showInputMessage="1" showErrorMessage="1" sqref="A10:F15 A34:F39 A58:F63 A82:F87 A18:F23 A42:F47 A66:F71 A26:F31 A50:F55 A74:F79"/>
  </dataValidations>
  <printOptions horizontalCentered="1"/>
  <pageMargins left="0.19652777777777777" right="0.19652777777777777" top="0.5902777777777778" bottom="0.5902777777777778" header="0.19652777777777777" footer="0.19652777777777777"/>
  <pageSetup blackAndWhite="1" horizontalDpi="600" verticalDpi="600" orientation="portrait" paperSize="9"/>
  <headerFooter alignWithMargins="0">
    <oddHeader>&amp;L&amp;Z&amp;R&amp;D   &amp;T</oddHeader>
    <oddFooter>&amp;L&amp;F&amp;CPage &amp;P of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05"/>
  <sheetViews>
    <sheetView showGridLines="0" workbookViewId="0" topLeftCell="A1">
      <selection activeCell="J23" sqref="J23"/>
    </sheetView>
  </sheetViews>
  <sheetFormatPr defaultColWidth="9.140625" defaultRowHeight="12.75"/>
  <cols>
    <col min="1" max="16384" width="9.140625" style="1" customWidth="1"/>
  </cols>
  <sheetData>
    <row r="2" spans="1:5" ht="11.25">
      <c r="A2" s="1" t="str">
        <f aca="true" ca="1" t="shared" si="0" ref="A2:A33">IF(B2="","",OFFSET(oo_1,0,B2-1))</f>
        <v>工号</v>
      </c>
      <c r="B2" s="1">
        <v>1</v>
      </c>
      <c r="D2" s="2">
        <f>COUNTA('明细表'!2:2)</f>
        <v>13</v>
      </c>
      <c r="E2" s="3">
        <f>COUNTA('明细表'!A:A)-1</f>
        <v>0</v>
      </c>
    </row>
    <row r="3" spans="1:2" ht="11.25">
      <c r="A3" s="1" t="str">
        <f ca="1" t="shared" si="0"/>
        <v>姓名</v>
      </c>
      <c r="B3" s="1">
        <f>IF(B2&lt;COUNTA('明细表'!$2:$2),B2+1,"")</f>
        <v>2</v>
      </c>
    </row>
    <row r="4" spans="1:2" ht="11.25">
      <c r="A4" s="1" t="str">
        <f ca="1" t="shared" si="0"/>
        <v>部门</v>
      </c>
      <c r="B4" s="1">
        <f>IF(B3&lt;COUNTA('明细表'!$2:$2),B3+1,"")</f>
        <v>3</v>
      </c>
    </row>
    <row r="5" spans="1:12" ht="11.25">
      <c r="A5" s="1" t="str">
        <f ca="1" t="shared" si="0"/>
        <v>基本工资</v>
      </c>
      <c r="B5" s="1">
        <f>IF(B4&lt;COUNTA('明细表'!$2:$2),B4+1,"")</f>
        <v>4</v>
      </c>
      <c r="H5" s="4"/>
      <c r="I5" s="5" t="s">
        <v>28</v>
      </c>
      <c r="J5" s="5" t="s">
        <v>29</v>
      </c>
      <c r="K5" s="5" t="s">
        <v>24</v>
      </c>
      <c r="L5" s="4"/>
    </row>
    <row r="6" spans="1:12" ht="11.25">
      <c r="A6" s="1" t="str">
        <f ca="1" t="shared" si="0"/>
        <v>补助</v>
      </c>
      <c r="B6" s="1">
        <f>IF(B5&lt;COUNTA('明细表'!$2:$2),B5+1,"")</f>
        <v>5</v>
      </c>
      <c r="H6" s="4"/>
      <c r="I6" s="6">
        <v>-10000</v>
      </c>
      <c r="J6" s="6">
        <v>0</v>
      </c>
      <c r="K6" s="6">
        <v>0</v>
      </c>
      <c r="L6" s="4"/>
    </row>
    <row r="7" spans="1:12" ht="11.25">
      <c r="A7" s="1" t="str">
        <f ca="1" t="shared" si="0"/>
        <v>加班时数</v>
      </c>
      <c r="B7" s="1">
        <f>IF(B6&lt;COUNTA('明细表'!$2:$2),B6+1,"")</f>
        <v>6</v>
      </c>
      <c r="H7" s="4"/>
      <c r="I7" s="6">
        <v>0</v>
      </c>
      <c r="J7" s="7">
        <v>0.05</v>
      </c>
      <c r="K7" s="6">
        <v>0</v>
      </c>
      <c r="L7" s="4"/>
    </row>
    <row r="8" spans="1:12" ht="11.25">
      <c r="A8" s="1" t="str">
        <f ca="1" t="shared" si="0"/>
        <v>加班费</v>
      </c>
      <c r="B8" s="1">
        <f>IF(B7&lt;COUNTA('明细表'!$2:$2),B7+1,"")</f>
        <v>7</v>
      </c>
      <c r="H8" s="4"/>
      <c r="I8" s="6">
        <v>500</v>
      </c>
      <c r="J8" s="7">
        <v>0.1</v>
      </c>
      <c r="K8" s="6">
        <v>25</v>
      </c>
      <c r="L8" s="4"/>
    </row>
    <row r="9" spans="1:12" ht="11.25">
      <c r="A9" s="1" t="str">
        <f ca="1" t="shared" si="0"/>
        <v>个人缴纳保险</v>
      </c>
      <c r="B9" s="1">
        <f>IF(B8&lt;COUNTA('明细表'!$2:$2),B8+1,"")</f>
        <v>8</v>
      </c>
      <c r="H9" s="4"/>
      <c r="I9" s="6">
        <v>2000</v>
      </c>
      <c r="J9" s="7">
        <v>0.15</v>
      </c>
      <c r="K9" s="6">
        <v>125</v>
      </c>
      <c r="L9" s="4"/>
    </row>
    <row r="10" spans="1:12" ht="11.25">
      <c r="A10" s="1" t="str">
        <f ca="1" t="shared" si="0"/>
        <v>纳税基数</v>
      </c>
      <c r="B10" s="1">
        <f>IF(B9&lt;COUNTA('明细表'!$2:$2),B9+1,"")</f>
        <v>9</v>
      </c>
      <c r="H10" s="4"/>
      <c r="I10" s="6">
        <v>5000</v>
      </c>
      <c r="J10" s="7">
        <v>0.2</v>
      </c>
      <c r="K10" s="6">
        <v>375</v>
      </c>
      <c r="L10" s="4"/>
    </row>
    <row r="11" spans="1:12" ht="11.25">
      <c r="A11" s="1" t="str">
        <f ca="1" t="shared" si="0"/>
        <v>个所税率</v>
      </c>
      <c r="B11" s="1">
        <f>IF(B10&lt;COUNTA('明细表'!$2:$2),B10+1,"")</f>
        <v>10</v>
      </c>
      <c r="H11" s="4"/>
      <c r="I11" s="6">
        <v>20000</v>
      </c>
      <c r="J11" s="7">
        <v>0.25</v>
      </c>
      <c r="K11" s="6">
        <v>1375</v>
      </c>
      <c r="L11" s="4"/>
    </row>
    <row r="12" spans="1:12" ht="11.25">
      <c r="A12" s="1" t="str">
        <f ca="1" t="shared" si="0"/>
        <v>速算扣除</v>
      </c>
      <c r="B12" s="1">
        <f>IF(B11&lt;COUNTA('明细表'!$2:$2),B11+1,"")</f>
        <v>11</v>
      </c>
      <c r="H12" s="4"/>
      <c r="I12" s="6">
        <v>40000</v>
      </c>
      <c r="J12" s="7">
        <v>0.3</v>
      </c>
      <c r="K12" s="6">
        <v>3375</v>
      </c>
      <c r="L12" s="4"/>
    </row>
    <row r="13" spans="1:12" ht="11.25">
      <c r="A13" s="1" t="str">
        <f ca="1" t="shared" si="0"/>
        <v>个所税</v>
      </c>
      <c r="B13" s="1">
        <f>IF(B12&lt;COUNTA('明细表'!$2:$2),B12+1,"")</f>
        <v>12</v>
      </c>
      <c r="H13" s="4"/>
      <c r="I13" s="6">
        <v>60000</v>
      </c>
      <c r="J13" s="7">
        <v>0.35</v>
      </c>
      <c r="K13" s="6">
        <v>6375</v>
      </c>
      <c r="L13" s="4"/>
    </row>
    <row r="14" spans="1:12" ht="11.25">
      <c r="A14" s="1" t="str">
        <f ca="1" t="shared" si="0"/>
        <v>实发工资</v>
      </c>
      <c r="B14" s="1">
        <f>IF(B13&lt;COUNTA('明细表'!$2:$2),B13+1,"")</f>
        <v>13</v>
      </c>
      <c r="H14" s="4"/>
      <c r="I14" s="6">
        <v>80000</v>
      </c>
      <c r="J14" s="7">
        <v>0.4</v>
      </c>
      <c r="K14" s="6">
        <v>10375</v>
      </c>
      <c r="L14" s="4"/>
    </row>
    <row r="15" spans="1:12" ht="11.25">
      <c r="A15" s="1">
        <f ca="1" t="shared" si="0"/>
      </c>
      <c r="B15" s="1">
        <f>IF(B14&lt;COUNTA('明细表'!$2:$2),B14+1,"")</f>
      </c>
      <c r="H15" s="4"/>
      <c r="I15" s="6">
        <v>100000</v>
      </c>
      <c r="J15" s="7">
        <v>0.45</v>
      </c>
      <c r="K15" s="6">
        <v>15375</v>
      </c>
      <c r="L15" s="4"/>
    </row>
    <row r="16" spans="1:12" ht="11.25">
      <c r="A16" s="1">
        <f ca="1" t="shared" si="0"/>
      </c>
      <c r="B16" s="1">
        <f>IF(B15&lt;COUNTA('明细表'!$2:$2),B15+1,"")</f>
      </c>
      <c r="H16" s="4"/>
      <c r="I16" s="4"/>
      <c r="J16" s="4"/>
      <c r="K16" s="4"/>
      <c r="L16" s="4"/>
    </row>
    <row r="17" spans="1:2" ht="11.25">
      <c r="A17" s="1">
        <f ca="1" t="shared" si="0"/>
      </c>
      <c r="B17" s="1">
        <f>IF(B16&lt;COUNTA('明细表'!$2:$2),B16+1,"")</f>
      </c>
    </row>
    <row r="18" spans="1:2" ht="11.25">
      <c r="A18" s="1">
        <f ca="1" t="shared" si="0"/>
      </c>
      <c r="B18" s="1">
        <f>IF(B17&lt;COUNTA('明细表'!$2:$2),B17+1,"")</f>
      </c>
    </row>
    <row r="19" spans="1:2" ht="11.25">
      <c r="A19" s="1">
        <f ca="1" t="shared" si="0"/>
      </c>
      <c r="B19" s="1">
        <f>IF(B18&lt;COUNTA('明细表'!$2:$2),B18+1,"")</f>
      </c>
    </row>
    <row r="20" spans="1:2" ht="11.25">
      <c r="A20" s="1">
        <f ca="1" t="shared" si="0"/>
      </c>
      <c r="B20" s="1">
        <f>IF(B19&lt;COUNTA('明细表'!$2:$2),B19+1,"")</f>
      </c>
    </row>
    <row r="21" spans="1:2" ht="11.25">
      <c r="A21" s="1">
        <f ca="1" t="shared" si="0"/>
      </c>
      <c r="B21" s="1">
        <f>IF(B20&lt;COUNTA('明细表'!$2:$2),B20+1,"")</f>
      </c>
    </row>
    <row r="22" spans="1:2" ht="11.25">
      <c r="A22" s="1">
        <f ca="1" t="shared" si="0"/>
      </c>
      <c r="B22" s="1">
        <f>IF(B21&lt;COUNTA('明细表'!$2:$2),B21+1,"")</f>
      </c>
    </row>
    <row r="23" spans="1:2" ht="11.25">
      <c r="A23" s="1">
        <f ca="1" t="shared" si="0"/>
      </c>
      <c r="B23" s="1">
        <f>IF(B22&lt;COUNTA('明细表'!$2:$2),B22+1,"")</f>
      </c>
    </row>
    <row r="24" spans="1:2" ht="11.25">
      <c r="A24" s="1">
        <f ca="1" t="shared" si="0"/>
      </c>
      <c r="B24" s="1">
        <f>IF(B23&lt;COUNTA('明细表'!$2:$2),B23+1,"")</f>
      </c>
    </row>
    <row r="25" spans="1:2" ht="11.25">
      <c r="A25" s="1">
        <f ca="1" t="shared" si="0"/>
      </c>
      <c r="B25" s="1">
        <f>IF(B24&lt;COUNTA('明细表'!$2:$2),B24+1,"")</f>
      </c>
    </row>
    <row r="26" spans="1:2" ht="11.25">
      <c r="A26" s="1">
        <f ca="1" t="shared" si="0"/>
      </c>
      <c r="B26" s="1">
        <f>IF(B25&lt;COUNTA('明细表'!$2:$2),B25+1,"")</f>
      </c>
    </row>
    <row r="27" spans="1:2" ht="11.25">
      <c r="A27" s="1">
        <f ca="1" t="shared" si="0"/>
      </c>
      <c r="B27" s="1">
        <f>IF(B26&lt;COUNTA('明细表'!$2:$2),B26+1,"")</f>
      </c>
    </row>
    <row r="28" spans="1:2" ht="11.25">
      <c r="A28" s="1">
        <f ca="1" t="shared" si="0"/>
      </c>
      <c r="B28" s="1">
        <f>IF(B27&lt;COUNTA('明细表'!$2:$2),B27+1,"")</f>
      </c>
    </row>
    <row r="29" spans="1:2" ht="11.25">
      <c r="A29" s="1">
        <f ca="1" t="shared" si="0"/>
      </c>
      <c r="B29" s="1">
        <f>IF(B28&lt;COUNTA('明细表'!$2:$2),B28+1,"")</f>
      </c>
    </row>
    <row r="30" spans="1:2" ht="11.25">
      <c r="A30" s="1">
        <f ca="1" t="shared" si="0"/>
      </c>
      <c r="B30" s="1">
        <f>IF(B29&lt;COUNTA('明细表'!$2:$2),B29+1,"")</f>
      </c>
    </row>
    <row r="31" spans="1:2" ht="11.25">
      <c r="A31" s="1">
        <f ca="1" t="shared" si="0"/>
      </c>
      <c r="B31" s="1">
        <f>IF(B30&lt;COUNTA('明细表'!$2:$2),B30+1,"")</f>
      </c>
    </row>
    <row r="32" spans="1:2" ht="11.25">
      <c r="A32" s="1">
        <f ca="1" t="shared" si="0"/>
      </c>
      <c r="B32" s="1">
        <f>IF(B31&lt;COUNTA('明细表'!$2:$2),B31+1,"")</f>
      </c>
    </row>
    <row r="33" spans="1:2" ht="11.25">
      <c r="A33" s="1">
        <f ca="1" t="shared" si="0"/>
      </c>
      <c r="B33" s="1">
        <f>IF(B32&lt;COUNTA('明细表'!$2:$2),B32+1,"")</f>
      </c>
    </row>
    <row r="34" spans="1:2" ht="11.25">
      <c r="A34" s="1">
        <f aca="true" ca="1" t="shared" si="1" ref="A34:A65">IF(B34="","",OFFSET(oo_1,0,B34-1))</f>
      </c>
      <c r="B34" s="1">
        <f>IF(B33&lt;COUNTA('明细表'!$2:$2),B33+1,"")</f>
      </c>
    </row>
    <row r="35" spans="1:2" ht="11.25">
      <c r="A35" s="1">
        <f ca="1" t="shared" si="1"/>
      </c>
      <c r="B35" s="1">
        <f>IF(B34&lt;COUNTA('明细表'!$2:$2),B34+1,"")</f>
      </c>
    </row>
    <row r="36" spans="1:2" ht="11.25">
      <c r="A36" s="1">
        <f ca="1" t="shared" si="1"/>
      </c>
      <c r="B36" s="1">
        <f>IF(B35&lt;COUNTA('明细表'!$2:$2),B35+1,"")</f>
      </c>
    </row>
    <row r="37" spans="1:2" ht="11.25">
      <c r="A37" s="1">
        <f ca="1" t="shared" si="1"/>
      </c>
      <c r="B37" s="1">
        <f>IF(B36&lt;COUNTA('明细表'!$2:$2),B36+1,"")</f>
      </c>
    </row>
    <row r="38" spans="1:2" ht="11.25">
      <c r="A38" s="1">
        <f ca="1" t="shared" si="1"/>
      </c>
      <c r="B38" s="1">
        <f>IF(B37&lt;COUNTA('明细表'!$2:$2),B37+1,"")</f>
      </c>
    </row>
    <row r="39" spans="1:2" ht="11.25">
      <c r="A39" s="1">
        <f ca="1" t="shared" si="1"/>
      </c>
      <c r="B39" s="1">
        <f>IF(B38&lt;COUNTA('明细表'!$2:$2),B38+1,"")</f>
      </c>
    </row>
    <row r="40" spans="1:2" ht="11.25">
      <c r="A40" s="1">
        <f ca="1" t="shared" si="1"/>
      </c>
      <c r="B40" s="1">
        <f>IF(B39&lt;COUNTA('明细表'!$2:$2),B39+1,"")</f>
      </c>
    </row>
    <row r="41" spans="1:2" ht="11.25">
      <c r="A41" s="1">
        <f ca="1" t="shared" si="1"/>
      </c>
      <c r="B41" s="1">
        <f>IF(B40&lt;COUNTA('明细表'!$2:$2),B40+1,"")</f>
      </c>
    </row>
    <row r="42" spans="1:2" ht="11.25">
      <c r="A42" s="1">
        <f ca="1" t="shared" si="1"/>
      </c>
      <c r="B42" s="1">
        <f>IF(B41&lt;COUNTA('明细表'!$2:$2),B41+1,"")</f>
      </c>
    </row>
    <row r="43" spans="1:2" ht="11.25">
      <c r="A43" s="1">
        <f ca="1" t="shared" si="1"/>
      </c>
      <c r="B43" s="1">
        <f>IF(B42&lt;COUNTA('明细表'!$2:$2),B42+1,"")</f>
      </c>
    </row>
    <row r="44" spans="1:2" ht="11.25">
      <c r="A44" s="1">
        <f ca="1" t="shared" si="1"/>
      </c>
      <c r="B44" s="1">
        <f>IF(B43&lt;COUNTA('明细表'!$2:$2),B43+1,"")</f>
      </c>
    </row>
    <row r="45" spans="1:2" ht="11.25">
      <c r="A45" s="1">
        <f ca="1" t="shared" si="1"/>
      </c>
      <c r="B45" s="1">
        <f>IF(B44&lt;COUNTA('明细表'!$2:$2),B44+1,"")</f>
      </c>
    </row>
    <row r="46" spans="1:2" ht="11.25">
      <c r="A46" s="1">
        <f ca="1" t="shared" si="1"/>
      </c>
      <c r="B46" s="1">
        <f>IF(B45&lt;COUNTA('明细表'!$2:$2),B45+1,"")</f>
      </c>
    </row>
    <row r="47" spans="1:2" ht="11.25">
      <c r="A47" s="1">
        <f ca="1" t="shared" si="1"/>
      </c>
      <c r="B47" s="1">
        <f>IF(B46&lt;COUNTA('明细表'!$2:$2),B46+1,"")</f>
      </c>
    </row>
    <row r="48" spans="1:2" ht="11.25">
      <c r="A48" s="1">
        <f ca="1" t="shared" si="1"/>
      </c>
      <c r="B48" s="1">
        <f>IF(B47&lt;COUNTA('明细表'!$2:$2),B47+1,"")</f>
      </c>
    </row>
    <row r="49" spans="1:2" ht="11.25">
      <c r="A49" s="1">
        <f ca="1" t="shared" si="1"/>
      </c>
      <c r="B49" s="1">
        <f>IF(B48&lt;COUNTA('明细表'!$2:$2),B48+1,"")</f>
      </c>
    </row>
    <row r="50" spans="1:2" ht="11.25">
      <c r="A50" s="1">
        <f ca="1" t="shared" si="1"/>
      </c>
      <c r="B50" s="1">
        <f>IF(B49&lt;COUNTA('明细表'!$2:$2),B49+1,"")</f>
      </c>
    </row>
    <row r="51" spans="1:2" ht="11.25">
      <c r="A51" s="1">
        <f ca="1" t="shared" si="1"/>
      </c>
      <c r="B51" s="1">
        <f>IF(B50&lt;COUNTA('明细表'!$2:$2),B50+1,"")</f>
      </c>
    </row>
    <row r="52" spans="1:2" ht="11.25">
      <c r="A52" s="1">
        <f ca="1" t="shared" si="1"/>
      </c>
      <c r="B52" s="1">
        <f>IF(B51&lt;COUNTA('明细表'!$2:$2),B51+1,"")</f>
      </c>
    </row>
    <row r="53" spans="1:2" ht="11.25">
      <c r="A53" s="1">
        <f ca="1" t="shared" si="1"/>
      </c>
      <c r="B53" s="1">
        <f>IF(B52&lt;COUNTA('明细表'!$2:$2),B52+1,"")</f>
      </c>
    </row>
    <row r="54" spans="1:2" ht="11.25">
      <c r="A54" s="1">
        <f ca="1" t="shared" si="1"/>
      </c>
      <c r="B54" s="1">
        <f>IF(B53&lt;COUNTA('明细表'!$2:$2),B53+1,"")</f>
      </c>
    </row>
    <row r="55" spans="1:2" ht="11.25">
      <c r="A55" s="1">
        <f ca="1" t="shared" si="1"/>
      </c>
      <c r="B55" s="1">
        <f>IF(B54&lt;COUNTA('明细表'!$2:$2),B54+1,"")</f>
      </c>
    </row>
    <row r="56" spans="1:2" ht="11.25">
      <c r="A56" s="1">
        <f ca="1" t="shared" si="1"/>
      </c>
      <c r="B56" s="1">
        <f>IF(B55&lt;COUNTA('明细表'!$2:$2),B55+1,"")</f>
      </c>
    </row>
    <row r="57" spans="1:2" ht="11.25">
      <c r="A57" s="1">
        <f ca="1" t="shared" si="1"/>
      </c>
      <c r="B57" s="1">
        <f>IF(B56&lt;COUNTA('明细表'!$2:$2),B56+1,"")</f>
      </c>
    </row>
    <row r="58" spans="1:2" ht="11.25">
      <c r="A58" s="1">
        <f ca="1" t="shared" si="1"/>
      </c>
      <c r="B58" s="1">
        <f>IF(B57&lt;COUNTA('明细表'!$2:$2),B57+1,"")</f>
      </c>
    </row>
    <row r="59" spans="1:2" ht="11.25">
      <c r="A59" s="1">
        <f ca="1" t="shared" si="1"/>
      </c>
      <c r="B59" s="1">
        <f>IF(B58&lt;COUNTA('明细表'!$2:$2),B58+1,"")</f>
      </c>
    </row>
    <row r="60" spans="1:2" ht="11.25">
      <c r="A60" s="1">
        <f ca="1" t="shared" si="1"/>
      </c>
      <c r="B60" s="1">
        <f>IF(B59&lt;COUNTA('明细表'!$2:$2),B59+1,"")</f>
      </c>
    </row>
    <row r="61" spans="1:2" ht="11.25">
      <c r="A61" s="1">
        <f ca="1" t="shared" si="1"/>
      </c>
      <c r="B61" s="1">
        <f>IF(B60&lt;COUNTA('明细表'!$2:$2),B60+1,"")</f>
      </c>
    </row>
    <row r="62" spans="1:2" ht="11.25">
      <c r="A62" s="1">
        <f ca="1" t="shared" si="1"/>
      </c>
      <c r="B62" s="1">
        <f>IF(B61&lt;COUNTA('明细表'!$2:$2),B61+1,"")</f>
      </c>
    </row>
    <row r="63" spans="1:2" ht="11.25">
      <c r="A63" s="1">
        <f ca="1" t="shared" si="1"/>
      </c>
      <c r="B63" s="1">
        <f>IF(B62&lt;COUNTA('明细表'!$2:$2),B62+1,"")</f>
      </c>
    </row>
    <row r="64" spans="1:2" ht="11.25">
      <c r="A64" s="1">
        <f ca="1" t="shared" si="1"/>
      </c>
      <c r="B64" s="1">
        <f>IF(B63&lt;COUNTA('明细表'!$2:$2),B63+1,"")</f>
      </c>
    </row>
    <row r="65" spans="1:2" ht="11.25">
      <c r="A65" s="1">
        <f ca="1" t="shared" si="1"/>
      </c>
      <c r="B65" s="1">
        <f>IF(B64&lt;COUNTA('明细表'!$2:$2),B64+1,"")</f>
      </c>
    </row>
    <row r="66" spans="1:2" ht="11.25">
      <c r="A66" s="1">
        <f aca="true" ca="1" t="shared" si="2" ref="A66:A97">IF(B66="","",OFFSET(oo_1,0,B66-1))</f>
      </c>
      <c r="B66" s="1">
        <f>IF(B65&lt;COUNTA('明细表'!$2:$2),B65+1,"")</f>
      </c>
    </row>
    <row r="67" spans="1:2" ht="11.25">
      <c r="A67" s="1">
        <f ca="1" t="shared" si="2"/>
      </c>
      <c r="B67" s="1">
        <f>IF(B66&lt;COUNTA('明细表'!$2:$2),B66+1,"")</f>
      </c>
    </row>
    <row r="68" spans="1:2" ht="11.25">
      <c r="A68" s="1">
        <f ca="1" t="shared" si="2"/>
      </c>
      <c r="B68" s="1">
        <f>IF(B67&lt;COUNTA('明细表'!$2:$2),B67+1,"")</f>
      </c>
    </row>
    <row r="69" spans="1:2" ht="11.25">
      <c r="A69" s="1">
        <f ca="1" t="shared" si="2"/>
      </c>
      <c r="B69" s="1">
        <f>IF(B68&lt;COUNTA('明细表'!$2:$2),B68+1,"")</f>
      </c>
    </row>
    <row r="70" spans="1:2" ht="11.25">
      <c r="A70" s="1">
        <f ca="1" t="shared" si="2"/>
      </c>
      <c r="B70" s="1">
        <f>IF(B69&lt;COUNTA('明细表'!$2:$2),B69+1,"")</f>
      </c>
    </row>
    <row r="71" spans="1:2" ht="11.25">
      <c r="A71" s="1">
        <f ca="1" t="shared" si="2"/>
      </c>
      <c r="B71" s="1">
        <f>IF(B70&lt;COUNTA('明细表'!$2:$2),B70+1,"")</f>
      </c>
    </row>
    <row r="72" spans="1:2" ht="11.25">
      <c r="A72" s="1">
        <f ca="1" t="shared" si="2"/>
      </c>
      <c r="B72" s="1">
        <f>IF(B71&lt;COUNTA('明细表'!$2:$2),B71+1,"")</f>
      </c>
    </row>
    <row r="73" spans="1:2" ht="11.25">
      <c r="A73" s="1">
        <f ca="1" t="shared" si="2"/>
      </c>
      <c r="B73" s="1">
        <f>IF(B72&lt;COUNTA('明细表'!$2:$2),B72+1,"")</f>
      </c>
    </row>
    <row r="74" spans="1:2" ht="11.25">
      <c r="A74" s="1">
        <f ca="1" t="shared" si="2"/>
      </c>
      <c r="B74" s="1">
        <f>IF(B73&lt;COUNTA('明细表'!$2:$2),B73+1,"")</f>
      </c>
    </row>
    <row r="75" spans="1:2" ht="11.25">
      <c r="A75" s="1">
        <f ca="1" t="shared" si="2"/>
      </c>
      <c r="B75" s="1">
        <f>IF(B74&lt;COUNTA('明细表'!$2:$2),B74+1,"")</f>
      </c>
    </row>
    <row r="76" spans="1:2" ht="11.25">
      <c r="A76" s="1">
        <f ca="1" t="shared" si="2"/>
      </c>
      <c r="B76" s="1">
        <f>IF(B75&lt;COUNTA('明细表'!$2:$2),B75+1,"")</f>
      </c>
    </row>
    <row r="77" spans="1:2" ht="11.25">
      <c r="A77" s="1">
        <f ca="1" t="shared" si="2"/>
      </c>
      <c r="B77" s="1">
        <f>IF(B76&lt;COUNTA('明细表'!$2:$2),B76+1,"")</f>
      </c>
    </row>
    <row r="78" spans="1:2" ht="11.25">
      <c r="A78" s="1">
        <f ca="1" t="shared" si="2"/>
      </c>
      <c r="B78" s="1">
        <f>IF(B77&lt;COUNTA('明细表'!$2:$2),B77+1,"")</f>
      </c>
    </row>
    <row r="79" spans="1:2" ht="11.25">
      <c r="A79" s="1">
        <f ca="1" t="shared" si="2"/>
      </c>
      <c r="B79" s="1">
        <f>IF(B78&lt;COUNTA('明细表'!$2:$2),B78+1,"")</f>
      </c>
    </row>
    <row r="80" spans="1:2" ht="11.25">
      <c r="A80" s="1">
        <f ca="1" t="shared" si="2"/>
      </c>
      <c r="B80" s="1">
        <f>IF(B79&lt;COUNTA('明细表'!$2:$2),B79+1,"")</f>
      </c>
    </row>
    <row r="81" spans="1:2" ht="11.25">
      <c r="A81" s="1">
        <f ca="1" t="shared" si="2"/>
      </c>
      <c r="B81" s="1">
        <f>IF(B80&lt;COUNTA('明细表'!$2:$2),B80+1,"")</f>
      </c>
    </row>
    <row r="82" spans="1:2" ht="11.25">
      <c r="A82" s="1">
        <f ca="1" t="shared" si="2"/>
      </c>
      <c r="B82" s="1">
        <f>IF(B81&lt;COUNTA('明细表'!$2:$2),B81+1,"")</f>
      </c>
    </row>
    <row r="83" spans="1:2" ht="11.25">
      <c r="A83" s="1">
        <f ca="1" t="shared" si="2"/>
      </c>
      <c r="B83" s="1">
        <f>IF(B82&lt;COUNTA('明细表'!$2:$2),B82+1,"")</f>
      </c>
    </row>
    <row r="84" spans="1:2" ht="11.25">
      <c r="A84" s="1">
        <f ca="1" t="shared" si="2"/>
      </c>
      <c r="B84" s="1">
        <f>IF(B83&lt;COUNTA('明细表'!$2:$2),B83+1,"")</f>
      </c>
    </row>
    <row r="85" spans="1:2" ht="11.25">
      <c r="A85" s="1">
        <f ca="1" t="shared" si="2"/>
      </c>
      <c r="B85" s="1">
        <f>IF(B84&lt;COUNTA('明细表'!$2:$2),B84+1,"")</f>
      </c>
    </row>
    <row r="86" spans="1:2" ht="11.25">
      <c r="A86" s="1">
        <f ca="1" t="shared" si="2"/>
      </c>
      <c r="B86" s="1">
        <f>IF(B85&lt;COUNTA('明细表'!$2:$2),B85+1,"")</f>
      </c>
    </row>
    <row r="87" spans="1:2" ht="11.25">
      <c r="A87" s="1">
        <f ca="1" t="shared" si="2"/>
      </c>
      <c r="B87" s="1">
        <f>IF(B86&lt;COUNTA('明细表'!$2:$2),B86+1,"")</f>
      </c>
    </row>
    <row r="88" spans="1:2" ht="11.25">
      <c r="A88" s="1">
        <f ca="1" t="shared" si="2"/>
      </c>
      <c r="B88" s="1">
        <f>IF(B87&lt;COUNTA('明细表'!$2:$2),B87+1,"")</f>
      </c>
    </row>
    <row r="89" spans="1:2" ht="11.25">
      <c r="A89" s="1">
        <f ca="1" t="shared" si="2"/>
      </c>
      <c r="B89" s="1">
        <f>IF(B88&lt;COUNTA('明细表'!$2:$2),B88+1,"")</f>
      </c>
    </row>
    <row r="90" spans="1:2" ht="11.25">
      <c r="A90" s="1">
        <f ca="1" t="shared" si="2"/>
      </c>
      <c r="B90" s="1">
        <f>IF(B89&lt;COUNTA('明细表'!$2:$2),B89+1,"")</f>
      </c>
    </row>
    <row r="91" spans="1:2" ht="11.25">
      <c r="A91" s="1">
        <f ca="1" t="shared" si="2"/>
      </c>
      <c r="B91" s="1">
        <f>IF(B90&lt;COUNTA('明细表'!$2:$2),B90+1,"")</f>
      </c>
    </row>
    <row r="92" spans="1:2" ht="11.25">
      <c r="A92" s="1">
        <f ca="1" t="shared" si="2"/>
      </c>
      <c r="B92" s="1">
        <f>IF(B91&lt;COUNTA('明细表'!$2:$2),B91+1,"")</f>
      </c>
    </row>
    <row r="93" spans="1:2" ht="11.25">
      <c r="A93" s="1">
        <f ca="1" t="shared" si="2"/>
      </c>
      <c r="B93" s="1">
        <f>IF(B92&lt;COUNTA('明细表'!$2:$2),B92+1,"")</f>
      </c>
    </row>
    <row r="94" spans="1:2" ht="11.25">
      <c r="A94" s="1">
        <f ca="1" t="shared" si="2"/>
      </c>
      <c r="B94" s="1">
        <f>IF(B93&lt;COUNTA('明细表'!$2:$2),B93+1,"")</f>
      </c>
    </row>
    <row r="95" spans="1:2" ht="11.25">
      <c r="A95" s="1">
        <f ca="1" t="shared" si="2"/>
      </c>
      <c r="B95" s="1">
        <f>IF(B94&lt;COUNTA('明细表'!$2:$2),B94+1,"")</f>
      </c>
    </row>
    <row r="96" spans="1:2" ht="11.25">
      <c r="A96" s="1">
        <f ca="1" t="shared" si="2"/>
      </c>
      <c r="B96" s="1">
        <f>IF(B95&lt;COUNTA('明细表'!$2:$2),B95+1,"")</f>
      </c>
    </row>
    <row r="97" spans="1:2" ht="11.25">
      <c r="A97" s="1">
        <f ca="1" t="shared" si="2"/>
      </c>
      <c r="B97" s="1">
        <f>IF(B96&lt;COUNTA('明细表'!$2:$2),B96+1,"")</f>
      </c>
    </row>
    <row r="98" spans="1:2" ht="11.25">
      <c r="A98" s="1">
        <f ca="1">IF(B98="","",OFFSET(oo_1,0,B98-1))</f>
      </c>
      <c r="B98" s="1">
        <f>IF(B97&lt;COUNTA('明细表'!$2:$2),B97+1,"")</f>
      </c>
    </row>
    <row r="99" spans="1:2" ht="11.25">
      <c r="A99" s="1">
        <f ca="1">IF(B99="","",OFFSET(oo_1,0,B99-1))</f>
      </c>
      <c r="B99" s="1">
        <f>IF(B98&lt;COUNTA('明细表'!$2:$2),B98+1,"")</f>
      </c>
    </row>
    <row r="100" spans="1:2" ht="11.25">
      <c r="A100" s="1">
        <f ca="1">IF(B100="","",OFFSET(oo_1,0,B100-1))</f>
      </c>
      <c r="B100" s="1">
        <f>IF(B99&lt;COUNTA('明细表'!$2:$2),B99+1,"")</f>
      </c>
    </row>
    <row r="101" spans="1:2" ht="11.25">
      <c r="A101" s="1">
        <f ca="1">IF(B101="","",OFFSET(oo_1,0,B101-1))</f>
      </c>
      <c r="B101" s="1">
        <f>IF(B100&lt;COUNTA('明细表'!$2:$2),B100+1,"")</f>
      </c>
    </row>
    <row r="102" spans="1:2" ht="11.25">
      <c r="A102" s="1">
        <f ca="1">IF(B102="","",OFFSET(oo_1,0,B102-1))</f>
      </c>
      <c r="B102" s="1">
        <f>IF(B101&lt;COUNTA('明细表'!$2:$2),B101+1,"")</f>
      </c>
    </row>
    <row r="103" spans="1:2" ht="11.25">
      <c r="A103" s="1">
        <f ca="1">IF(B103="","",OFFSET(oo_1,0,B103-1))</f>
      </c>
      <c r="B103" s="1">
        <f>IF(B102&lt;COUNTA('明细表'!$2:$2),B102+1,"")</f>
      </c>
    </row>
    <row r="104" spans="1:2" ht="11.25">
      <c r="A104" s="1">
        <f ca="1">IF(B104="","",OFFSET(oo_1,0,B104-1))</f>
      </c>
      <c r="B104" s="1">
        <f>IF(B103&lt;COUNTA('明细表'!$2:$2),B103+1,"")</f>
      </c>
    </row>
    <row r="105" spans="1:2" ht="11.25">
      <c r="A105" s="1">
        <f ca="1">IF(B105="","",OFFSET(oo_1,0,B105-1))</f>
      </c>
      <c r="B105" s="1">
        <f>IF(B104&lt;COUNTA('明细表'!$2:$2),B104+1,"")</f>
      </c>
    </row>
  </sheetData>
  <sheetProtection/>
  <printOptions horizontalCentered="1"/>
  <pageMargins left="0.19652777777777777" right="0.19652777777777777" top="0.5902777777777778" bottom="0.5902777777777778" header="0.19652777777777777" footer="0.19652777777777777"/>
  <pageSetup blackAndWhite="1" horizontalDpi="600" verticalDpi="600" orientation="portrait" paperSize="9"/>
  <headerFooter alignWithMargins="0">
    <oddHeader>&amp;L&amp;Z&amp;R&amp;D   &amp;T</oddHeader>
    <oddFooter>&amp;L&amp;F&amp;CPage 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cp:lastPrinted>2004-02-17T06:06:24Z</cp:lastPrinted>
  <dcterms:created xsi:type="dcterms:W3CDTF">2003-05-27T00:41:09Z</dcterms:created>
  <dcterms:modified xsi:type="dcterms:W3CDTF">2020-05-15T09:58:07Z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