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潜在顾客数据" sheetId="2" r:id="rId1"/>
    <sheet name="预测销售额 " sheetId="3" r:id="rId2"/>
    <sheet name="每月加权预测" sheetId="4" r:id="rId3"/>
  </sheets>
  <definedNames>
    <definedName name="_xlnm.Print_Titles" localSheetId="0">潜在顾客数据!$5:$5</definedName>
    <definedName name="_xlnm.Print_Titles" localSheetId="1">'预测销售额 '!$5:$5</definedName>
    <definedName name="标题1">潜在顾客数据[[#Headers],[潜在顾客名称]]</definedName>
    <definedName name="标题2">预测销售额[[#Headers],[潜在顾客名称]]</definedName>
    <definedName name="跟踪表日期">潜在顾客数据!$B$3</definedName>
    <definedName name="公司_名称">潜在顾客数据!$B$1</definedName>
    <definedName name="行标题区域1..N22">'预测销售额 '!$B$21</definedName>
    <definedName name="开始_行">MIN(ROW(潜在顾客数据[]))+1</definedName>
    <definedName name="最后一项">MIN(ROW(潜在顾客数据[]))+ROWS(潜在顾客数据[])-1</definedName>
  </definedNames>
  <calcPr calcId="144525"/>
</workbook>
</file>

<file path=xl/sharedStrings.xml><?xml version="1.0" encoding="utf-8"?>
<sst xmlns="http://schemas.openxmlformats.org/spreadsheetml/2006/main" count="41" uniqueCount="38">
  <si>
    <t>公司名称</t>
  </si>
  <si>
    <t>详细的潜在顾客跟踪表</t>
  </si>
  <si>
    <t>机密</t>
  </si>
  <si>
    <t>潜在顾客名称</t>
  </si>
  <si>
    <t>潜在顾客联系信息</t>
  </si>
  <si>
    <t>潜在顾客来源</t>
  </si>
  <si>
    <t>潜在顾客地区</t>
  </si>
  <si>
    <t>潜在顾客类型</t>
  </si>
  <si>
    <t>潜在商机</t>
  </si>
  <si>
    <t>销售机会</t>
  </si>
  <si>
    <t>预测结算</t>
  </si>
  <si>
    <t>加权预测</t>
  </si>
  <si>
    <t>A.Datum Corporation</t>
  </si>
  <si>
    <t>战略性</t>
  </si>
  <si>
    <t>1 月</t>
  </si>
  <si>
    <t>Adventure Works</t>
  </si>
  <si>
    <t>2 月</t>
  </si>
  <si>
    <t>Alpine Ski House</t>
  </si>
  <si>
    <t>战术性</t>
  </si>
  <si>
    <t>3 月</t>
  </si>
  <si>
    <r>
      <rPr>
        <sz val="11"/>
        <color theme="1" tint="0.14997"/>
        <rFont val="Calibri"/>
        <charset val="134"/>
        <scheme val="minor"/>
      </rPr>
      <t>汇总</t>
    </r>
  </si>
  <si>
    <t>预测销售额</t>
  </si>
  <si>
    <t>1 月
预测</t>
  </si>
  <si>
    <t>2 月
预测</t>
  </si>
  <si>
    <t>3 月
预测</t>
  </si>
  <si>
    <t>4 月
预测</t>
  </si>
  <si>
    <t>5 月
预测</t>
  </si>
  <si>
    <t>6 月
预测</t>
  </si>
  <si>
    <t>7 月
预测</t>
  </si>
  <si>
    <t>8 月
预测</t>
  </si>
  <si>
    <t>9 月
预测</t>
  </si>
  <si>
    <t>10 月
预测</t>
  </si>
  <si>
    <t>11 月
预测</t>
  </si>
  <si>
    <t>12 月
预测</t>
  </si>
  <si>
    <t>汇总</t>
  </si>
  <si>
    <t>累积总收入</t>
  </si>
  <si>
    <t>每月加权预测</t>
  </si>
  <si>
    <t xml:space="preserve"> </t>
  </si>
</sst>
</file>

<file path=xl/styles.xml><?xml version="1.0" encoding="utf-8"?>
<styleSheet xmlns="http://schemas.openxmlformats.org/spreadsheetml/2006/main">
  <numFmts count="7">
    <numFmt numFmtId="176" formatCode="[$-F800]dddd\,\ mmmm\ dd\,\ yyyy"/>
    <numFmt numFmtId="177" formatCode="\¥#,##0;\¥\-#,##0"/>
    <numFmt numFmtId="178" formatCode="\¥#,##0.00;\¥\-#,##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tint="0.14994"/>
      <name val="Microsoft YaHei UI"/>
      <charset val="134"/>
    </font>
    <font>
      <sz val="11"/>
      <color theme="1" tint="0.14997"/>
      <name val="Microsoft YaHei UI"/>
      <charset val="134"/>
    </font>
    <font>
      <sz val="26"/>
      <color theme="1" tint="0.14997"/>
      <name val="Microsoft YaHei UI"/>
      <charset val="134"/>
    </font>
    <font>
      <sz val="18"/>
      <color theme="3"/>
      <name val="Microsoft YaHei UI"/>
      <charset val="134"/>
    </font>
    <font>
      <b/>
      <sz val="11"/>
      <color theme="1" tint="0.24995"/>
      <name val="Microsoft YaHei UI"/>
      <charset val="134"/>
    </font>
    <font>
      <b/>
      <sz val="14"/>
      <color theme="1" tint="0.14997"/>
      <name val="Microsoft YaHei UI"/>
      <charset val="134"/>
    </font>
    <font>
      <sz val="11"/>
      <name val="Microsoft YaHei UI"/>
      <charset val="134"/>
    </font>
    <font>
      <sz val="11"/>
      <color theme="1" tint="0.15"/>
      <name val="Microsoft YaHei UI"/>
      <charset val="134"/>
    </font>
    <font>
      <sz val="11"/>
      <color theme="1" tint="0.14997"/>
      <name val="Calibri"/>
      <charset val="134"/>
      <scheme val="minor"/>
    </font>
    <font>
      <sz val="11"/>
      <color theme="1"/>
      <name val="Calibri"/>
      <charset val="134"/>
      <scheme val="minor"/>
    </font>
    <font>
      <sz val="11"/>
      <color rgb="FFFF0000"/>
      <name val="Calibri"/>
      <charset val="0"/>
      <scheme val="minor"/>
    </font>
    <font>
      <u/>
      <sz val="11"/>
      <color rgb="FF0000FF"/>
      <name val="Calibri"/>
      <charset val="0"/>
      <scheme val="minor"/>
    </font>
    <font>
      <sz val="11"/>
      <color theme="1"/>
      <name val="Calibri"/>
      <charset val="0"/>
      <scheme val="minor"/>
    </font>
    <font>
      <sz val="11"/>
      <color rgb="FF9C0006"/>
      <name val="Calibri"/>
      <charset val="0"/>
      <scheme val="minor"/>
    </font>
    <font>
      <b/>
      <sz val="11"/>
      <color rgb="FFFA7D00"/>
      <name val="Calibri"/>
      <charset val="0"/>
      <scheme val="minor"/>
    </font>
    <font>
      <sz val="11"/>
      <color theme="0"/>
      <name val="Calibri"/>
      <charset val="0"/>
      <scheme val="minor"/>
    </font>
    <font>
      <sz val="11"/>
      <color rgb="FF9C6500"/>
      <name val="Calibri"/>
      <charset val="0"/>
      <scheme val="minor"/>
    </font>
    <font>
      <sz val="11"/>
      <color rgb="FF3F3F76"/>
      <name val="Calibri"/>
      <charset val="0"/>
      <scheme val="minor"/>
    </font>
    <font>
      <sz val="11"/>
      <color rgb="FFFA7D00"/>
      <name val="Calibri"/>
      <charset val="0"/>
      <scheme val="minor"/>
    </font>
    <font>
      <sz val="10"/>
      <color theme="1"/>
      <name val="Arial"/>
      <charset val="134"/>
    </font>
    <font>
      <u/>
      <sz val="11"/>
      <color rgb="FF800080"/>
      <name val="Calibri"/>
      <charset val="0"/>
      <scheme val="minor"/>
    </font>
    <font>
      <sz val="11"/>
      <color rgb="FF006100"/>
      <name val="Calibri"/>
      <charset val="0"/>
      <scheme val="minor"/>
    </font>
    <font>
      <b/>
      <sz val="11"/>
      <color rgb="FFFFFFFF"/>
      <name val="Calibri"/>
      <charset val="0"/>
      <scheme val="minor"/>
    </font>
    <font>
      <b/>
      <sz val="14"/>
      <color theme="1" tint="0.14994"/>
      <name val="Microsoft YaHei UI"/>
      <charset val="134"/>
    </font>
    <font>
      <sz val="26"/>
      <color theme="1" tint="0.14994"/>
      <name val="Microsoft YaHei UI"/>
      <charset val="134"/>
    </font>
    <font>
      <i/>
      <sz val="11"/>
      <color rgb="FF7F7F7F"/>
      <name val="Calibri"/>
      <charset val="0"/>
      <scheme val="minor"/>
    </font>
    <font>
      <b/>
      <sz val="11"/>
      <color rgb="FF3F3F3F"/>
      <name val="Calibri"/>
      <charset val="0"/>
      <scheme val="minor"/>
    </font>
  </fonts>
  <fills count="35">
    <fill>
      <patternFill patternType="none"/>
    </fill>
    <fill>
      <patternFill patternType="gray125"/>
    </fill>
    <fill>
      <patternFill patternType="solid">
        <fgColor theme="4" tint="0.39995"/>
        <bgColor indexed="64"/>
      </patternFill>
    </fill>
    <fill>
      <patternFill patternType="solid">
        <fgColor theme="0" tint="-0.14996"/>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9" tint="0.399975585192419"/>
        <bgColor indexed="64"/>
      </patternFill>
    </fill>
  </fills>
  <borders count="11">
    <border>
      <left/>
      <right/>
      <top/>
      <bottom/>
      <diagonal/>
    </border>
    <border>
      <left/>
      <right/>
      <top/>
      <bottom style="thick">
        <color theme="4" tint="-0.49997"/>
      </bottom>
      <diagonal/>
    </border>
    <border>
      <left/>
      <right/>
      <top/>
      <bottom style="medium">
        <color theme="4" tint="-0.24994"/>
      </bottom>
      <diagonal/>
    </border>
    <border>
      <left/>
      <right style="thin">
        <color theme="4" tint="-0.49997"/>
      </right>
      <top/>
      <bottom/>
      <diagonal/>
    </border>
    <border>
      <left/>
      <right style="thin">
        <color theme="4" tint="-0.49997"/>
      </right>
      <top style="thick">
        <color theme="4" tint="-0.49997"/>
      </top>
      <bottom style="thick">
        <color theme="4" tint="-0.49997"/>
      </bottom>
      <diagonal/>
    </border>
    <border>
      <left/>
      <right/>
      <top style="thick">
        <color theme="4" tint="-0.49997"/>
      </top>
      <bottom style="thick">
        <color theme="4" tint="-0.49997"/>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8">
    <xf numFmtId="0" fontId="0" fillId="0" borderId="0">
      <alignment vertical="center"/>
    </xf>
    <xf numFmtId="178" fontId="0" fillId="0" borderId="0" applyFill="0" applyBorder="0" applyProtection="0">
      <alignment horizontal="right" vertical="center"/>
    </xf>
    <xf numFmtId="0" fontId="12" fillId="5" borderId="0" applyNumberFormat="0" applyBorder="0" applyAlignment="0" applyProtection="0">
      <alignment vertical="center"/>
    </xf>
    <xf numFmtId="0" fontId="17" fillId="12" borderId="6" applyNumberFormat="0" applyAlignment="0" applyProtection="0">
      <alignment vertical="center"/>
    </xf>
    <xf numFmtId="177" fontId="6" fillId="0" borderId="0" applyFill="0" applyBorder="0" applyProtection="0">
      <alignment horizontal="right" vertical="center"/>
    </xf>
    <xf numFmtId="41" fontId="9" fillId="0" borderId="0" applyFont="0" applyFill="0" applyBorder="0" applyAlignment="0" applyProtection="0">
      <alignment vertical="center"/>
    </xf>
    <xf numFmtId="0" fontId="12" fillId="9" borderId="0" applyNumberFormat="0" applyBorder="0" applyAlignment="0" applyProtection="0">
      <alignment vertical="center"/>
    </xf>
    <xf numFmtId="0" fontId="13" fillId="6" borderId="0" applyNumberFormat="0" applyBorder="0" applyAlignment="0" applyProtection="0">
      <alignment vertical="center"/>
    </xf>
    <xf numFmtId="43" fontId="9" fillId="0" borderId="0" applyFont="0" applyFill="0" applyBorder="0" applyAlignment="0" applyProtection="0">
      <alignment vertical="center"/>
    </xf>
    <xf numFmtId="0" fontId="15"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ill="0" applyBorder="0" applyProtection="0">
      <alignment horizontal="right" vertical="center"/>
    </xf>
    <xf numFmtId="44" fontId="19" fillId="0" borderId="0" applyFont="0" applyFill="0" applyBorder="0" applyAlignment="0" applyProtection="0"/>
    <xf numFmtId="0" fontId="20" fillId="0" borderId="0" applyNumberFormat="0" applyFill="0" applyBorder="0" applyAlignment="0" applyProtection="0">
      <alignment vertical="center"/>
    </xf>
    <xf numFmtId="0" fontId="9" fillId="14" borderId="8" applyNumberFormat="0" applyFont="0" applyAlignment="0" applyProtection="0">
      <alignment vertical="center"/>
    </xf>
    <xf numFmtId="0" fontId="15" fillId="8" borderId="0" applyNumberFormat="0" applyBorder="0" applyAlignment="0" applyProtection="0">
      <alignment vertical="center"/>
    </xf>
    <xf numFmtId="0" fontId="0" fillId="0" borderId="0" applyNumberFormat="0" applyFill="0" applyBorder="0" applyProtection="0">
      <alignment horizontal="right" vertical="center" wrapText="1"/>
    </xf>
    <xf numFmtId="0" fontId="10" fillId="0" borderId="0" applyNumberFormat="0" applyFill="0" applyBorder="0" applyAlignment="0" applyProtection="0">
      <alignment vertical="center"/>
    </xf>
    <xf numFmtId="0" fontId="24" fillId="0" borderId="1" applyNumberFormat="0" applyFill="0" applyProtection="0">
      <alignment horizontal="left" vertical="center"/>
    </xf>
    <xf numFmtId="0" fontId="25" fillId="0" borderId="0" applyNumberFormat="0" applyFill="0" applyBorder="0" applyAlignment="0" applyProtection="0">
      <alignment vertical="center"/>
    </xf>
    <xf numFmtId="0" fontId="3" fillId="2" borderId="2" applyProtection="0">
      <alignment horizontal="left" vertical="center"/>
    </xf>
    <xf numFmtId="176" fontId="4" fillId="0" borderId="0" applyProtection="0">
      <alignment horizontal="left" vertical="center"/>
    </xf>
    <xf numFmtId="0" fontId="15" fillId="19" borderId="0" applyNumberFormat="0" applyBorder="0" applyAlignment="0" applyProtection="0">
      <alignment vertical="center"/>
    </xf>
    <xf numFmtId="0" fontId="23" fillId="0" borderId="0" applyFill="0" applyProtection="0">
      <alignment horizontal="right" vertical="center"/>
    </xf>
    <xf numFmtId="0" fontId="15" fillId="21" borderId="0" applyNumberFormat="0" applyBorder="0" applyAlignment="0" applyProtection="0">
      <alignment vertical="center"/>
    </xf>
    <xf numFmtId="0" fontId="26" fillId="7" borderId="10" applyNumberFormat="0" applyAlignment="0" applyProtection="0">
      <alignment vertical="center"/>
    </xf>
    <xf numFmtId="0" fontId="14" fillId="7" borderId="6" applyNumberFormat="0" applyAlignment="0" applyProtection="0">
      <alignment vertical="center"/>
    </xf>
    <xf numFmtId="0" fontId="22" fillId="16" borderId="9" applyNumberFormat="0" applyAlignment="0" applyProtection="0">
      <alignment vertical="center"/>
    </xf>
    <xf numFmtId="42" fontId="19" fillId="0" borderId="0" applyFont="0" applyFill="0" applyBorder="0" applyAlignment="0" applyProtection="0"/>
    <xf numFmtId="0" fontId="12" fillId="20" borderId="0" applyNumberFormat="0" applyBorder="0" applyAlignment="0" applyProtection="0">
      <alignment vertical="center"/>
    </xf>
    <xf numFmtId="0" fontId="15" fillId="23" borderId="0" applyNumberFormat="0" applyBorder="0" applyAlignment="0" applyProtection="0">
      <alignment vertical="center"/>
    </xf>
    <xf numFmtId="0" fontId="18" fillId="0" borderId="7" applyNumberFormat="0" applyFill="0" applyAlignment="0" applyProtection="0">
      <alignment vertical="center"/>
    </xf>
    <xf numFmtId="0" fontId="0" fillId="0" borderId="3" applyNumberFormat="0" applyFont="0" applyFill="0" applyProtection="0"/>
    <xf numFmtId="0" fontId="8" fillId="3" borderId="5" applyNumberFormat="0" applyAlignment="0" applyProtection="0"/>
    <xf numFmtId="0" fontId="0" fillId="0" borderId="0" applyNumberFormat="0" applyFill="0" applyBorder="0">
      <alignment horizontal="left" vertical="center" indent="3"/>
    </xf>
    <xf numFmtId="0" fontId="21" fillId="15" borderId="0" applyNumberFormat="0" applyBorder="0" applyAlignment="0" applyProtection="0">
      <alignment vertical="center"/>
    </xf>
    <xf numFmtId="0" fontId="16" fillId="11" borderId="0" applyNumberFormat="0" applyBorder="0" applyAlignment="0" applyProtection="0">
      <alignment vertical="center"/>
    </xf>
    <xf numFmtId="0" fontId="12" fillId="26" borderId="0" applyNumberFormat="0" applyBorder="0" applyAlignment="0" applyProtection="0">
      <alignment vertical="center"/>
    </xf>
    <xf numFmtId="0" fontId="15" fillId="29"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15" fillId="28" borderId="0" applyNumberFormat="0" applyBorder="0" applyAlignment="0" applyProtection="0">
      <alignment vertical="center"/>
    </xf>
    <xf numFmtId="0" fontId="15" fillId="27" borderId="0" applyNumberFormat="0" applyBorder="0" applyAlignment="0" applyProtection="0">
      <alignment vertical="center"/>
    </xf>
    <xf numFmtId="0" fontId="12" fillId="10" borderId="0" applyNumberFormat="0" applyBorder="0" applyAlignment="0" applyProtection="0">
      <alignment vertical="center"/>
    </xf>
    <xf numFmtId="0" fontId="12" fillId="32" borderId="0" applyNumberFormat="0" applyBorder="0" applyAlignment="0" applyProtection="0">
      <alignment vertical="center"/>
    </xf>
    <xf numFmtId="0" fontId="15" fillId="25" borderId="0" applyNumberFormat="0" applyBorder="0" applyAlignment="0" applyProtection="0">
      <alignment vertical="center"/>
    </xf>
    <xf numFmtId="0" fontId="12" fillId="24" borderId="0" applyNumberFormat="0" applyBorder="0" applyAlignment="0" applyProtection="0">
      <alignment vertical="center"/>
    </xf>
    <xf numFmtId="0" fontId="15" fillId="31" borderId="0" applyNumberFormat="0" applyBorder="0" applyAlignment="0" applyProtection="0">
      <alignment vertical="center"/>
    </xf>
    <xf numFmtId="0" fontId="15" fillId="33" borderId="0" applyNumberFormat="0" applyBorder="0" applyAlignment="0" applyProtection="0">
      <alignment vertical="center"/>
    </xf>
    <xf numFmtId="0" fontId="12" fillId="30" borderId="0" applyNumberFormat="0" applyBorder="0" applyAlignment="0" applyProtection="0">
      <alignment vertical="center"/>
    </xf>
    <xf numFmtId="0" fontId="15" fillId="34" borderId="0" applyNumberFormat="0" applyBorder="0" applyAlignment="0" applyProtection="0">
      <alignment vertical="center"/>
    </xf>
    <xf numFmtId="0" fontId="0" fillId="0" borderId="0">
      <alignment horizontal="left" vertical="center" wrapText="1"/>
    </xf>
    <xf numFmtId="9"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6" fillId="0" borderId="4" applyNumberFormat="0" applyFill="0"/>
  </cellStyleXfs>
  <cellXfs count="22">
    <xf numFmtId="0" fontId="0" fillId="0" borderId="0" xfId="53" applyAlignment="1">
      <alignment horizontal="left" vertical="center" wrapText="1"/>
    </xf>
    <xf numFmtId="0" fontId="1" fillId="0" borderId="0" xfId="53" applyFont="1" applyAlignment="1">
      <alignment horizontal="left" vertical="center" wrapText="1"/>
    </xf>
    <xf numFmtId="0" fontId="2" fillId="0" borderId="1" xfId="18" applyFont="1" applyAlignment="1">
      <alignment horizontal="left" vertical="center"/>
    </xf>
    <xf numFmtId="0" fontId="3" fillId="2" borderId="2" xfId="20" applyFont="1" applyAlignment="1">
      <alignment horizontal="left" vertical="center"/>
    </xf>
    <xf numFmtId="176" fontId="4" fillId="0" borderId="0" xfId="21" applyFont="1" applyAlignment="1">
      <alignment horizontal="left" vertical="center"/>
    </xf>
    <xf numFmtId="0" fontId="5" fillId="0" borderId="0" xfId="23" applyFont="1" applyAlignment="1">
      <alignment horizontal="right" vertical="center"/>
    </xf>
    <xf numFmtId="177" fontId="6" fillId="0" borderId="0" xfId="4" applyFill="1" applyBorder="1" applyAlignment="1">
      <alignment horizontal="right" vertical="center"/>
    </xf>
    <xf numFmtId="177" fontId="7" fillId="0" borderId="3" xfId="32" applyNumberFormat="1" applyFont="1" applyAlignment="1">
      <alignment horizontal="right" vertical="center" wrapText="1"/>
    </xf>
    <xf numFmtId="177" fontId="6" fillId="0" borderId="0" xfId="53" applyNumberFormat="1" applyFont="1" applyFill="1" applyBorder="1" applyAlignment="1">
      <alignment horizontal="right" vertical="center"/>
    </xf>
    <xf numFmtId="177" fontId="6" fillId="0" borderId="3" xfId="53" applyNumberFormat="1" applyFont="1" applyFill="1" applyBorder="1" applyAlignment="1">
      <alignment horizontal="right" vertical="center"/>
    </xf>
    <xf numFmtId="0" fontId="1" fillId="3" borderId="4" xfId="57" applyFont="1" applyFill="1" applyAlignment="1">
      <alignment horizontal="left" vertical="center" wrapText="1"/>
    </xf>
    <xf numFmtId="177" fontId="6" fillId="3" borderId="5" xfId="4" applyFont="1" applyFill="1" applyBorder="1" applyAlignment="1">
      <alignment horizontal="right" vertical="center"/>
    </xf>
    <xf numFmtId="177" fontId="6" fillId="3" borderId="4" xfId="4" applyFont="1" applyFill="1" applyBorder="1" applyAlignment="1">
      <alignment horizontal="right" vertical="center"/>
    </xf>
    <xf numFmtId="177" fontId="7" fillId="0" borderId="3" xfId="32" applyNumberFormat="1" applyFont="1" applyFill="1" applyAlignment="1">
      <alignment horizontal="right" vertical="center"/>
    </xf>
    <xf numFmtId="0" fontId="1" fillId="0" borderId="0" xfId="53" applyFont="1" applyFill="1" applyBorder="1" applyAlignment="1">
      <alignment horizontal="left" vertical="center" wrapText="1"/>
    </xf>
    <xf numFmtId="0" fontId="1" fillId="0" borderId="0" xfId="16" applyFont="1" applyAlignment="1">
      <alignment horizontal="right" vertical="center" wrapText="1"/>
    </xf>
    <xf numFmtId="178" fontId="1" fillId="0" borderId="0" xfId="1" applyFont="1" applyFill="1" applyBorder="1" applyAlignment="1">
      <alignment horizontal="right" vertical="center"/>
    </xf>
    <xf numFmtId="9" fontId="1" fillId="0" borderId="0" xfId="11" applyFont="1" applyFill="1" applyBorder="1" applyAlignment="1">
      <alignment horizontal="right" vertical="center"/>
    </xf>
    <xf numFmtId="0" fontId="8" fillId="0" borderId="0" xfId="53" applyFont="1" applyFill="1" applyBorder="1" applyAlignment="1">
      <alignment horizontal="left" vertical="center" wrapText="1"/>
    </xf>
    <xf numFmtId="178" fontId="1" fillId="0" borderId="0" xfId="53" applyNumberFormat="1" applyFont="1" applyFill="1" applyBorder="1" applyAlignment="1">
      <alignment horizontal="right" vertical="center"/>
    </xf>
    <xf numFmtId="0" fontId="1" fillId="0" borderId="0" xfId="34" applyFont="1" applyFill="1" applyBorder="1" applyAlignment="1">
      <alignment horizontal="left" vertical="center" indent="3"/>
    </xf>
    <xf numFmtId="178" fontId="0" fillId="0" borderId="0" xfId="1" applyFill="1" applyBorder="1" applyAlignment="1">
      <alignment horizontal="right"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右边框" xfId="32"/>
    <cellStyle name="汇总" xfId="33" builtinId="25"/>
    <cellStyle name="预测结算"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Normal" xfId="53"/>
    <cellStyle name="Percent" xfId="54"/>
    <cellStyle name="Comma" xfId="55"/>
    <cellStyle name="Comma [0]" xfId="56"/>
    <cellStyle name="右下边框" xfId="57"/>
  </cellStyles>
  <dxfs count="37">
    <dxf>
      <font>
        <name val="Microsoft YaHei UI"/>
        <scheme val="none"/>
        <family val="2"/>
        <b val="0"/>
        <i val="0"/>
        <strike val="0"/>
        <u val="none"/>
        <sz val="11"/>
        <color theme="1" tint="0.14997"/>
      </font>
      <fill>
        <patternFill patternType="none"/>
      </fill>
    </dxf>
    <dxf>
      <font>
        <name val="Microsoft YaHei UI"/>
        <scheme val="none"/>
        <family val="2"/>
        <b val="0"/>
        <i val="0"/>
        <strike val="0"/>
        <u val="none"/>
        <sz val="11"/>
        <color theme="1" tint="0.14997"/>
      </font>
      <fill>
        <patternFill patternType="none"/>
      </fill>
    </dxf>
    <dxf>
      <font>
        <name val="Microsoft YaHei UI"/>
        <scheme val="none"/>
        <family val="2"/>
        <b val="0"/>
        <i val="0"/>
        <strike val="0"/>
        <u val="none"/>
        <sz val="11"/>
        <color theme="1" tint="0.14997"/>
      </font>
      <fill>
        <patternFill patternType="none"/>
      </fill>
    </dxf>
    <dxf>
      <font>
        <name val="Microsoft YaHei UI"/>
        <scheme val="none"/>
        <family val="2"/>
        <b val="0"/>
        <i val="0"/>
        <strike val="0"/>
        <u val="none"/>
        <sz val="11"/>
        <color theme="1" tint="0.14997"/>
      </font>
      <fill>
        <patternFill patternType="none"/>
      </fill>
    </dxf>
    <dxf>
      <font>
        <name val="Microsoft YaHei UI"/>
        <scheme val="none"/>
        <family val="2"/>
        <b val="0"/>
        <i val="0"/>
        <strike val="0"/>
        <u val="none"/>
        <sz val="11"/>
        <color theme="1" tint="0.14997"/>
      </font>
      <fill>
        <patternFill patternType="none"/>
      </fill>
    </dxf>
    <dxf>
      <font>
        <name val="Microsoft YaHei UI"/>
        <scheme val="none"/>
        <family val="2"/>
        <strike val="0"/>
        <u val="none"/>
        <color theme="1" tint="0.14997"/>
      </font>
      <fill>
        <patternFill patternType="none"/>
      </fill>
    </dxf>
    <dxf>
      <font>
        <name val="Microsoft YaHei UI"/>
        <scheme val="none"/>
        <family val="2"/>
        <b val="0"/>
        <i val="0"/>
        <strike val="0"/>
        <u val="none"/>
        <sz val="11"/>
        <color theme="1" tint="0.14997"/>
      </font>
      <fill>
        <patternFill patternType="none"/>
      </fill>
    </dxf>
    <dxf>
      <font>
        <name val="Microsoft YaHei UI"/>
        <scheme val="none"/>
        <family val="2"/>
        <b val="0"/>
        <i val="0"/>
        <strike val="0"/>
        <u val="none"/>
        <sz val="11"/>
        <color theme="1" tint="0.14997"/>
      </font>
      <fill>
        <patternFill patternType="none"/>
      </fill>
    </dxf>
    <dxf>
      <fill>
        <patternFill patternType="none"/>
      </fill>
    </dxf>
    <dxf>
      <font>
        <name val="Microsoft YaHei UI"/>
        <scheme val="none"/>
        <family val="2"/>
        <b val="0"/>
        <i val="0"/>
        <strike val="0"/>
        <u val="none"/>
        <sz val="11"/>
        <color auto="1"/>
      </font>
      <numFmt numFmtId="177" formatCode="\¥#,##0;\¥\-#,##0"/>
      <fill>
        <patternFill patternType="none"/>
      </fill>
      <alignment horizontal="right" vertical="center"/>
      <border>
        <left/>
        <right/>
        <top/>
        <bottom/>
      </border>
    </dxf>
    <dxf>
      <fill>
        <patternFill patternType="none"/>
      </fill>
    </dxf>
    <dxf>
      <fill>
        <patternFill patternType="none"/>
      </fill>
    </dxf>
    <dxf>
      <fill>
        <patternFill patternType="none"/>
      </fill>
    </dxf>
    <dxf>
      <font>
        <name val="Microsoft YaHei UI"/>
        <scheme val="none"/>
        <family val="2"/>
        <strike val="0"/>
        <u val="none"/>
        <sz val="11"/>
        <color theme="1" tint="0.15"/>
      </font>
      <numFmt numFmtId="177" formatCode="\¥#,##0;\¥\-#,##0"/>
      <alignment horizontal="right" vertical="center" wrapText="1"/>
    </dxf>
    <dxf>
      <fill>
        <patternFill patternType="none"/>
      </fill>
      <border>
        <left style="thin">
          <color theme="4" tint="-0.49997"/>
        </left>
      </border>
    </dxf>
    <dxf>
      <fill>
        <patternFill patternType="none"/>
      </fill>
    </dxf>
    <dxf>
      <fill>
        <patternFill patternType="none"/>
      </fill>
    </dxf>
    <dxf>
      <font>
        <name val="Microsoft YaHei UI"/>
        <scheme val="none"/>
        <family val="2"/>
        <strike val="0"/>
        <u val="none"/>
        <sz val="11"/>
        <color theme="1" tint="0.15"/>
      </font>
      <fill>
        <patternFill patternType="none"/>
      </fill>
    </dxf>
    <dxf>
      <fill>
        <patternFill patternType="none"/>
      </fill>
      <border>
        <left style="thin">
          <color theme="4" tint="-0.49997"/>
        </left>
      </border>
    </dxf>
    <dxf>
      <fill>
        <patternFill patternType="none"/>
      </fill>
    </dxf>
    <dxf>
      <fill>
        <patternFill patternType="none"/>
      </fill>
    </dxf>
    <dxf>
      <fill>
        <patternFill patternType="none"/>
      </fill>
    </dxf>
    <dxf>
      <font>
        <color theme="3"/>
      </font>
      <fill>
        <patternFill patternType="solid">
          <fgColor theme="4" tint="0.79998"/>
          <bgColor theme="4" tint="0.79998"/>
        </patternFill>
      </fill>
    </dxf>
    <dxf>
      <font>
        <color theme="3"/>
      </font>
      <fill>
        <patternFill patternType="solid">
          <fgColor theme="4" tint="0.79998"/>
          <bgColor theme="4" tint="0.79998"/>
        </patternFill>
      </fill>
    </dxf>
    <dxf>
      <font>
        <color theme="3"/>
      </font>
    </dxf>
    <dxf>
      <font>
        <color theme="3"/>
      </font>
    </dxf>
    <dxf>
      <font>
        <b val="1"/>
        <i val="0"/>
        <color theme="3"/>
      </font>
      <fill>
        <patternFill patternType="solid">
          <bgColor theme="0" tint="-0.14996"/>
        </patternFill>
      </fill>
      <border>
        <top style="double">
          <color theme="4" tint="-0.49997"/>
        </top>
        <bottom style="thick">
          <color theme="4" tint="-0.49997"/>
        </bottom>
      </border>
    </dxf>
    <dxf>
      <font>
        <b val="1"/>
        <i val="0"/>
        <color theme="3"/>
      </font>
      <fill>
        <patternFill patternType="solid">
          <fgColor theme="4"/>
          <bgColor theme="4"/>
        </patternFill>
      </fill>
      <border>
        <left/>
        <right/>
        <top/>
        <bottom/>
      </border>
    </dxf>
    <dxf>
      <font>
        <color theme="3"/>
      </font>
      <border>
        <left style="thin">
          <color theme="4" tint="0.39998"/>
        </left>
        <right style="thin">
          <color theme="4" tint="0.39998"/>
        </right>
        <top style="thin">
          <color theme="4" tint="0.39998"/>
        </top>
        <bottom style="thin">
          <color theme="4" tint="0.39998"/>
        </bottom>
        <horizontal style="thin">
          <color theme="4" tint="0.39998"/>
        </horizontal>
      </border>
    </dxf>
    <dxf>
      <border>
        <right style="thin">
          <color theme="4" tint="-0.49997"/>
        </right>
      </border>
    </dxf>
    <dxf>
      <font>
        <color theme="3"/>
      </font>
      <fill>
        <patternFill patternType="solid">
          <fgColor theme="4" tint="0.79998"/>
          <bgColor theme="4" tint="0.79998"/>
        </patternFill>
      </fill>
    </dxf>
    <dxf>
      <font>
        <color theme="3"/>
      </font>
      <fill>
        <patternFill patternType="solid">
          <fgColor theme="4" tint="0.79998"/>
          <bgColor theme="4" tint="0.79998"/>
        </patternFill>
      </fill>
    </dxf>
    <dxf>
      <font>
        <color theme="3"/>
      </font>
    </dxf>
    <dxf>
      <font>
        <color theme="3"/>
      </font>
      <border>
        <right style="thin">
          <color theme="4" tint="-0.49997"/>
        </right>
      </border>
    </dxf>
    <dxf>
      <font>
        <b val="0"/>
        <i val="0"/>
        <color theme="1" tint="0.14997"/>
      </font>
      <fill>
        <patternFill patternType="solid">
          <bgColor theme="0" tint="-0.14996"/>
        </patternFill>
      </fill>
      <border>
        <top style="medium">
          <color theme="4" tint="-0.24994"/>
        </top>
        <bottom style="thick">
          <color theme="4" tint="-0.49997"/>
        </bottom>
      </border>
    </dxf>
    <dxf>
      <font>
        <b val="0"/>
        <i val="0"/>
        <color theme="3"/>
      </font>
      <fill>
        <patternFill patternType="solid">
          <fgColor theme="4"/>
          <bgColor theme="4" tint="0.39995"/>
        </patternFill>
      </fill>
      <border>
        <left/>
        <right/>
        <top style="thick">
          <color theme="4" tint="-0.49997"/>
        </top>
        <bottom style="thin">
          <color theme="4" tint="-0.24994"/>
        </bottom>
      </border>
    </dxf>
    <dxf>
      <font>
        <color theme="3"/>
      </font>
      <fill>
        <patternFill patternType="solid">
          <bgColor theme="0" tint="-0.04998"/>
        </patternFill>
      </fill>
      <border>
        <left/>
        <right/>
        <top style="thin">
          <color theme="4" tint="-0.24994"/>
        </top>
        <bottom style="thin">
          <color theme="4" tint="-0.24994"/>
        </bottom>
        <horizontal style="thin">
          <color theme="4" tint="-0.24994"/>
        </horizontal>
      </border>
    </dxf>
  </dxfs>
  <tableStyles count="2" defaultTableStyle="详细的潜在顾客跟踪表" defaultPivotStyle="PivotStyleLight16">
    <tableStyle name="详细的潜在顾客跟踪表" pivot="0" count="7">
      <tableStyleElement type="wholeTable" dxfId="28"/>
      <tableStyleElement type="headerRow" dxfId="27"/>
      <tableStyleElement type="totalRow" dxfId="26"/>
      <tableStyleElement type="firstColumn" dxfId="25"/>
      <tableStyleElement type="lastColumn" dxfId="24"/>
      <tableStyleElement type="firstRowStripe" dxfId="23"/>
      <tableStyleElement type="firstColumnStripe" dxfId="22"/>
    </tableStyle>
    <tableStyle name="预测销售额" pivot="0" count="8">
      <tableStyleElement type="wholeTable" dxfId="36"/>
      <tableStyleElement type="headerRow" dxfId="35"/>
      <tableStyleElement type="totalRow" dxfId="34"/>
      <tableStyleElement type="firstColumn" dxfId="33"/>
      <tableStyleElement type="lastColumn" dxfId="32"/>
      <tableStyleElement type="firstRowStripe" dxfId="31"/>
      <tableStyleElement type="firstColumnStripe" dxfId="30"/>
      <tableStyleElement type="firstHeaderCell" dxfId="2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"每月"</c:f>
              <c:strCache>
                <c:ptCount val="1"/>
                <c:pt idx="0">
                  <c:v>每月</c:v>
                </c:pt>
              </c:strCache>
            </c:strRef>
          </c:tx>
          <c:spPr>
            <a:ln w="38100" cap="rnd" cmpd="sng" algn="ctr">
              <a:solidFill>
                <a:schemeClr val="accent2"/>
              </a:solidFill>
              <a:prstDash val="solid"/>
              <a:round/>
            </a:ln>
          </c:spPr>
          <c:marker>
            <c:symbol val="none"/>
          </c:marker>
          <c:dLbls>
            <c:numFmt formatCode="General" sourceLinked="1"/>
            <c:spPr>
              <a:noFill/>
              <a:ln w="9525">
                <a:noFill/>
              </a:ln>
              <a:effectLst/>
            </c:spPr>
            <c:txPr>
              <a:bodyPr rot="0" spcFirstLastPara="0" vertOverflow="ellipsis" vert="horz" wrap="square" lIns="38100" tIns="19050" rIns="38100" bIns="19050" anchor="ctr" anchorCtr="1"/>
              <a:lstStyle/>
              <a:p>
                <a:pPr algn="ctr">
                  <a:defRPr lang="en-US" sz="1100" b="0" i="0" u="none" strike="noStrike" kern="1200" baseline="0">
                    <a:solidFill>
                      <a:schemeClr val="tx1">
                        <a:lumMod val="75000"/>
                        <a:lumOff val="25000"/>
                      </a:schemeClr>
                    </a:solidFill>
                    <a:latin typeface="Microsoft YaHei UI" panose="020B0503020204020204" charset="-122"/>
                    <a:ea typeface="Microsoft YaHei UI" panose="020B0503020204020204" charset="-122"/>
                    <a:cs typeface="Microsoft YaHei UI" panose="020B0503020204020204" charset="-122"/>
                  </a:defRPr>
                </a:pP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c:spPr>
                </c15:leaderLines>
              </c:ext>
            </c:extLst>
          </c:dLbls>
          <c:val>
            <c:numRef>
              <c:f>'预测销售额 '!$C$20:$N$20</c:f>
              <c:numCache>
                <c:formatCode>\¥#,##0;\¥\-#,##0</c:formatCode>
                <c:ptCount val="12"/>
                <c:pt idx="0">
                  <c:v>270000</c:v>
                </c:pt>
                <c:pt idx="1">
                  <c:v>20000</c:v>
                </c:pt>
                <c:pt idx="2">
                  <c:v>20000</c:v>
                </c:pt>
                <c:pt idx="3">
                  <c:v>0</c:v>
                </c:pt>
                <c:pt idx="4">
                  <c:v>0</c:v>
                </c:pt>
                <c:pt idx="5">
                  <c:v>0</c:v>
                </c:pt>
                <c:pt idx="6">
                  <c:v>0</c:v>
                </c:pt>
                <c:pt idx="7">
                  <c:v>0</c:v>
                </c:pt>
                <c:pt idx="8">
                  <c:v>0</c:v>
                </c:pt>
                <c:pt idx="9">
                  <c:v>0</c:v>
                </c:pt>
                <c:pt idx="10">
                  <c:v>0</c:v>
                </c:pt>
                <c:pt idx="11">
                  <c:v>0</c:v>
                </c:pt>
              </c:numCache>
            </c:numRef>
          </c:val>
          <c:smooth val="0"/>
        </c:ser>
        <c:ser>
          <c:idx val="1"/>
          <c:order val="1"/>
          <c:tx>
            <c:strRef>
              <c:f>"累计"</c:f>
              <c:strCache>
                <c:ptCount val="1"/>
                <c:pt idx="0">
                  <c:v>累计</c:v>
                </c:pt>
              </c:strCache>
            </c:strRef>
          </c:tx>
          <c:spPr>
            <a:ln w="38100" cap="rnd" cmpd="sng" algn="ctr">
              <a:solidFill>
                <a:schemeClr val="accent4"/>
              </a:solidFill>
              <a:prstDash val="solid"/>
              <a:round/>
            </a:ln>
          </c:spPr>
          <c:marker>
            <c:symbol val="none"/>
          </c:marker>
          <c:dLbls>
            <c:numFmt formatCode="General" sourceLinked="1"/>
            <c:spPr>
              <a:noFill/>
              <a:ln w="9525">
                <a:noFill/>
              </a:ln>
              <a:effectLst/>
            </c:spPr>
            <c:txPr>
              <a:bodyPr rot="0" spcFirstLastPara="0" vertOverflow="ellipsis" vert="horz" wrap="square" lIns="38100" tIns="19050" rIns="38100" bIns="19050" anchor="ctr" anchorCtr="1"/>
              <a:lstStyle/>
              <a:p>
                <a:pPr algn="ctr">
                  <a:defRPr lang="en-US" sz="1100" b="0" i="0" u="none" strike="noStrike" kern="1200" baseline="0">
                    <a:solidFill>
                      <a:schemeClr val="tx1">
                        <a:lumMod val="75000"/>
                        <a:lumOff val="25000"/>
                      </a:schemeClr>
                    </a:solidFill>
                    <a:latin typeface="Microsoft YaHei UI" panose="020B0503020204020204" charset="-122"/>
                    <a:ea typeface="Microsoft YaHei UI" panose="020B0503020204020204" charset="-122"/>
                    <a:cs typeface="Microsoft YaHei UI" panose="020B0503020204020204" charset="-122"/>
                  </a:defRPr>
                </a:pP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c:spPr>
                </c15:leaderLines>
              </c:ext>
            </c:extLst>
          </c:dLbls>
          <c:val>
            <c:numRef>
              <c:f>'预测销售额 '!$C$21:$N$21</c:f>
              <c:numCache>
                <c:formatCode>\¥#,##0;\¥\-#,##0</c:formatCode>
                <c:ptCount val="12"/>
                <c:pt idx="0">
                  <c:v>270000</c:v>
                </c:pt>
                <c:pt idx="1">
                  <c:v>290000</c:v>
                </c:pt>
                <c:pt idx="2">
                  <c:v>310000</c:v>
                </c:pt>
                <c:pt idx="3">
                  <c:v>310000</c:v>
                </c:pt>
                <c:pt idx="4">
                  <c:v>310000</c:v>
                </c:pt>
                <c:pt idx="5">
                  <c:v>310000</c:v>
                </c:pt>
                <c:pt idx="6">
                  <c:v>310000</c:v>
                </c:pt>
                <c:pt idx="7">
                  <c:v>310000</c:v>
                </c:pt>
                <c:pt idx="8">
                  <c:v>310000</c:v>
                </c:pt>
                <c:pt idx="9">
                  <c:v>310000</c:v>
                </c:pt>
                <c:pt idx="10">
                  <c:v>310000</c:v>
                </c:pt>
                <c:pt idx="11">
                  <c:v>310000</c:v>
                </c:pt>
              </c:numCache>
            </c:numRef>
          </c:val>
          <c:smooth val="0"/>
        </c:ser>
        <c:dLbls>
          <c:showLegendKey val="0"/>
          <c:showVal val="1"/>
          <c:showCatName val="0"/>
          <c:showSerName val="0"/>
          <c:showPercent val="0"/>
          <c:showBubbleSize val="0"/>
        </c:dLbls>
        <c:marker val="0"/>
        <c:smooth val="0"/>
        <c:axId val="7362895"/>
        <c:axId val="20403084"/>
      </c:lineChart>
      <c:catAx>
        <c:axId val="7362895"/>
        <c:scaling>
          <c:orientation val="minMax"/>
        </c:scaling>
        <c:delete val="0"/>
        <c:axPos val="b"/>
        <c:majorGridlines>
          <c:spPr>
            <a:ln w="9525" cap="flat" cmpd="sng" algn="ctr">
              <a:noFill/>
              <a:prstDash val="solid"/>
              <a:round/>
            </a:ln>
          </c:spPr>
        </c:majorGridlines>
        <c:minorGridlines>
          <c:spPr>
            <a:ln w="9525" cap="flat" cmpd="sng" algn="ctr">
              <a:noFill/>
              <a:prstDash val="solid"/>
              <a:round/>
            </a:ln>
          </c:spPr>
        </c:minorGridlines>
        <c:title>
          <c:tx>
            <c:rich>
              <a:bodyPr rot="0" spcFirstLastPara="0" vertOverflow="ellipsis" vert="horz" wrap="square" anchor="ctr" anchorCtr="1"/>
              <a:lstStyle/>
              <a:p>
                <a:pPr algn="ctr">
                  <a:defRPr lang="en-US" sz="1100" b="1" i="0" u="none" strike="noStrike" kern="1200" baseline="0">
                    <a:solidFill>
                      <a:schemeClr val="tx1">
                        <a:tint val="14994"/>
                      </a:schemeClr>
                    </a:solidFill>
                    <a:latin typeface="Microsoft YaHei UI" panose="020B0503020204020204" charset="-122"/>
                    <a:ea typeface="Microsoft YaHei UI" panose="020B0503020204020204" charset="-122"/>
                    <a:cs typeface="Microsoft YaHei UI" panose="020B0503020204020204" charset="-122"/>
                  </a:defRPr>
                </a:pPr>
                <a:r>
                  <a:rPr lang="en-US" sz="1100" b="0" i="0" u="none" cap="all" baseline="0">
                    <a:solidFill>
                      <a:schemeClr val="tx1">
                        <a:lumMod val="65000"/>
                        <a:lumOff val="35000"/>
                      </a:schemeClr>
                    </a:solidFill>
                    <a:latin typeface="Microsoft YaHei UI" panose="020B0503020204020204" charset="-122"/>
                    <a:ea typeface="Microsoft YaHei UI" panose="020B0503020204020204" charset="-122"/>
                    <a:cs typeface="Microsoft YaHei UI" panose="020B0503020204020204" charset="-122"/>
                  </a:rPr>
                  <a:t>月份</a:t>
                </a:r>
                <a:endParaRPr lang="en-US" sz="1100" b="0" i="0" u="none" cap="all" baseline="0">
                  <a:solidFill>
                    <a:schemeClr val="tx1">
                      <a:lumMod val="65000"/>
                      <a:lumOff val="35000"/>
                    </a:schemeClr>
                  </a:solidFill>
                  <a:latin typeface="Microsoft YaHei UI" panose="020B0503020204020204" charset="-122"/>
                  <a:ea typeface="Microsoft YaHei UI" panose="020B0503020204020204" charset="-122"/>
                  <a:cs typeface="Microsoft YaHei UI" panose="020B0503020204020204" charset="-122"/>
                </a:endParaRPr>
              </a:p>
            </c:rich>
          </c:tx>
          <c:layout/>
          <c:overlay val="0"/>
          <c:spPr>
            <a:noFill/>
            <a:ln w="9525">
              <a:noFill/>
            </a:ln>
          </c:spPr>
        </c:title>
        <c:numFmt formatCode="General" sourceLinked="1"/>
        <c:majorTickMark val="none"/>
        <c:minorTickMark val="none"/>
        <c:tickLblPos val="nextTo"/>
        <c:spPr>
          <a:noFill/>
          <a:ln w="9525" cap="flat" cmpd="sng" algn="ctr">
            <a:solidFill>
              <a:schemeClr val="tx1">
                <a:lumMod val="15000"/>
                <a:lumOff val="85000"/>
              </a:schemeClr>
            </a:solidFill>
            <a:prstDash val="solid"/>
            <a:round/>
          </a:ln>
        </c:spPr>
        <c:txPr>
          <a:bodyPr rot="-60000000" spcFirstLastPara="0" vertOverflow="ellipsis" vert="horz" wrap="square" anchor="ctr" anchorCtr="1"/>
          <a:lstStyle/>
          <a:p>
            <a:pPr>
              <a:defRPr lang="en-US" sz="1100" b="0" i="0" u="none" strike="noStrike" kern="1200" baseline="0">
                <a:solidFill>
                  <a:schemeClr val="tx1">
                    <a:lumMod val="65000"/>
                    <a:lumOff val="35000"/>
                  </a:schemeClr>
                </a:solidFill>
                <a:latin typeface="Microsoft YaHei UI" panose="020B0503020204020204" charset="-122"/>
                <a:ea typeface="Microsoft YaHei UI" panose="020B0503020204020204" charset="-122"/>
                <a:cs typeface="Microsoft YaHei UI" panose="020B0503020204020204" charset="-122"/>
              </a:defRPr>
            </a:pPr>
          </a:p>
        </c:txPr>
        <c:crossAx val="20403084"/>
        <c:crosses val="autoZero"/>
        <c:auto val="1"/>
        <c:lblAlgn val="ctr"/>
        <c:lblOffset val="100"/>
        <c:noMultiLvlLbl val="0"/>
      </c:catAx>
      <c:valAx>
        <c:axId val="20403084"/>
        <c:scaling>
          <c:orientation val="minMax"/>
        </c:scaling>
        <c:delete val="0"/>
        <c:axPos val="l"/>
        <c:majorGridlines>
          <c:spPr>
            <a:ln w="9525" cap="flat" cmpd="sng" algn="ctr">
              <a:solidFill>
                <a:schemeClr val="tx1">
                  <a:lumMod val="15000"/>
                  <a:lumOff val="85000"/>
                </a:schemeClr>
              </a:solidFill>
              <a:prstDash val="solid"/>
              <a:round/>
            </a:ln>
          </c:spPr>
        </c:majorGridlines>
        <c:minorGridlines>
          <c:spPr>
            <a:ln w="9525" cap="flat" cmpd="sng" algn="ctr">
              <a:solidFill>
                <a:schemeClr val="tx1">
                  <a:lumMod val="5000"/>
                  <a:lumOff val="95000"/>
                </a:schemeClr>
              </a:solidFill>
              <a:prstDash val="solid"/>
              <a:round/>
            </a:ln>
          </c:spPr>
        </c:minorGridlines>
        <c:title>
          <c:tx>
            <c:rich>
              <a:bodyPr rot="-5400000" spcFirstLastPara="0" vertOverflow="ellipsis" vert="horz" wrap="square" anchor="ctr" anchorCtr="1"/>
              <a:lstStyle/>
              <a:p>
                <a:pPr algn="ctr">
                  <a:defRPr lang="en-US" sz="1100" b="1" i="0" u="none" strike="noStrike" kern="1200" baseline="0">
                    <a:solidFill>
                      <a:schemeClr val="tx1">
                        <a:tint val="14994"/>
                      </a:schemeClr>
                    </a:solidFill>
                    <a:latin typeface="Microsoft YaHei UI" panose="020B0503020204020204" charset="-122"/>
                    <a:ea typeface="Microsoft YaHei UI" panose="020B0503020204020204" charset="-122"/>
                    <a:cs typeface="Microsoft YaHei UI" panose="020B0503020204020204" charset="-122"/>
                  </a:defRPr>
                </a:pPr>
                <a:r>
                  <a:rPr lang="en-US" sz="1100" b="0" i="0" u="none" cap="all" baseline="0">
                    <a:solidFill>
                      <a:schemeClr val="tx1">
                        <a:lumMod val="65000"/>
                        <a:lumOff val="35000"/>
                      </a:schemeClr>
                    </a:solidFill>
                    <a:latin typeface="Microsoft YaHei UI" panose="020B0503020204020204" charset="-122"/>
                    <a:ea typeface="Microsoft YaHei UI" panose="020B0503020204020204" charset="-122"/>
                    <a:cs typeface="Microsoft YaHei UI" panose="020B0503020204020204" charset="-122"/>
                  </a:rPr>
                  <a:t>预测收入</a:t>
                </a:r>
                <a:endParaRPr lang="en-US" sz="1100" b="0" i="0" u="none" cap="all" baseline="0">
                  <a:solidFill>
                    <a:schemeClr val="tx1">
                      <a:lumMod val="65000"/>
                      <a:lumOff val="35000"/>
                    </a:schemeClr>
                  </a:solidFill>
                  <a:latin typeface="Microsoft YaHei UI" panose="020B0503020204020204" charset="-122"/>
                  <a:ea typeface="Microsoft YaHei UI" panose="020B0503020204020204" charset="-122"/>
                  <a:cs typeface="Microsoft YaHei UI" panose="020B0503020204020204" charset="-122"/>
                </a:endParaRPr>
              </a:p>
            </c:rich>
          </c:tx>
          <c:layout/>
          <c:overlay val="0"/>
          <c:spPr>
            <a:noFill/>
            <a:ln w="9525">
              <a:noFill/>
            </a:ln>
          </c:spPr>
        </c:title>
        <c:numFmt formatCode="\¥#,##0;\¥\-#,##0" sourceLinked="1"/>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en-US" sz="1100" b="0" i="0" u="none" strike="noStrike" kern="1200" baseline="0">
                <a:solidFill>
                  <a:schemeClr val="tx1">
                    <a:lumMod val="65000"/>
                    <a:lumOff val="35000"/>
                  </a:schemeClr>
                </a:solidFill>
                <a:latin typeface="Microsoft YaHei UI" panose="020B0503020204020204" charset="-122"/>
                <a:ea typeface="Microsoft YaHei UI" panose="020B0503020204020204" charset="-122"/>
                <a:cs typeface="Microsoft YaHei UI" panose="020B0503020204020204" charset="-122"/>
              </a:defRPr>
            </a:pPr>
          </a:p>
        </c:txPr>
        <c:crossAx val="7362895"/>
        <c:crosses val="autoZero"/>
        <c:crossBetween val="between"/>
      </c:valAx>
      <c:dTable>
        <c:showHorzBorder val="1"/>
        <c:showVertBorder val="1"/>
        <c:showOutline val="1"/>
        <c:showKeys val="1"/>
        <c:spPr>
          <a:ln w="9525" cap="flat" cmpd="sng" algn="ctr">
            <a:solidFill>
              <a:schemeClr val="tx1">
                <a:lumMod val="15000"/>
                <a:lumOff val="85000"/>
              </a:schemeClr>
            </a:solidFill>
            <a:prstDash val="solid"/>
            <a:round/>
          </a:ln>
        </c:spPr>
        <c:txPr>
          <a:bodyPr rot="0" spcFirstLastPara="0" vertOverflow="ellipsis" vert="horz" wrap="square" anchor="ctr" anchorCtr="1"/>
          <a:lstStyle/>
          <a:p>
            <a:pPr>
              <a:defRPr lang="en-US" sz="1100" b="0" i="0" u="none" strike="noStrike" kern="1200" baseline="0">
                <a:solidFill>
                  <a:schemeClr val="tx1">
                    <a:lumMod val="65000"/>
                    <a:lumOff val="35000"/>
                  </a:schemeClr>
                </a:solidFill>
                <a:latin typeface="Microsoft YaHei UI" panose="020B0503020204020204" charset="-122"/>
                <a:ea typeface="Microsoft YaHei UI" panose="020B0503020204020204" charset="-122"/>
                <a:cs typeface="Microsoft YaHei UI" panose="020B0503020204020204" charset="-122"/>
              </a:defRPr>
            </a:pPr>
          </a:p>
        </c:txPr>
      </c:dTable>
      <c:spPr>
        <a:noFill/>
        <a:ln w="9525">
          <a:noFill/>
        </a:ln>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c:spPr>
  <c:txPr>
    <a:bodyPr rot="0" vert="horz"/>
    <a:lstStyle/>
    <a:p>
      <a:pPr>
        <a:defRPr lang="en-US" sz="1100" u="none" baseline="0">
          <a:solidFill>
            <a:schemeClr val="tx1">
              <a:tint val="14994"/>
            </a:schemeClr>
          </a:solidFill>
          <a:latin typeface="Microsoft YaHei UI" panose="020B0503020204020204" charset="-122"/>
          <a:ea typeface="Microsoft YaHei UI" panose="020B0503020204020204" charset="-122"/>
          <a:cs typeface="Microsoft YaHei UI" panose="020B0503020204020204" charset="-122"/>
        </a:defRPr>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absolute">
    <xdr:from>
      <xdr:col>1</xdr:col>
      <xdr:colOff>238125</xdr:colOff>
      <xdr:row>2</xdr:row>
      <xdr:rowOff>76200</xdr:rowOff>
    </xdr:from>
    <xdr:to>
      <xdr:col>1</xdr:col>
      <xdr:colOff>11296650</xdr:colOff>
      <xdr:row>34</xdr:row>
      <xdr:rowOff>180975</xdr:rowOff>
    </xdr:to>
    <xdr:graphicFrame>
      <xdr:nvGraphicFramePr>
        <xdr:cNvPr id="2" name="每月加权预测" descr="显示每月和累积预测收入的折线图"/>
        <xdr:cNvGraphicFramePr/>
      </xdr:nvGraphicFramePr>
      <xdr:xfrm>
        <a:off x="419100" y="1205230"/>
        <a:ext cx="11058525" cy="68103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潜在顾客数据" displayName="潜在顾客数据" ref="B5:J9" totalsRowCount="1">
  <autoFilter ref="B5:J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潜在顾客名称" totalsRowLabel="汇总" dataDxfId="0"/>
    <tableColumn id="2" name="潜在顾客联系信息" dataDxfId="1"/>
    <tableColumn id="3" name="潜在顾客来源" dataDxfId="2"/>
    <tableColumn id="4" name="潜在顾客地区" dataDxfId="3"/>
    <tableColumn id="5" name="潜在顾客类型" dataDxfId="4"/>
    <tableColumn id="6" name="潜在商机" totalsRowFunction="sum" dataDxfId="5"/>
    <tableColumn id="7" name="销售机会" dataDxfId="6"/>
    <tableColumn id="8" name="预测结算" dataDxfId="7"/>
    <tableColumn id="9" name="加权预测" totalsRowFunction="sum" dataDxfId="8"/>
  </tableColumns>
  <tableStyleInfo name="详细的潜在顾客跟踪表" showFirstColumn="0" showLastColumn="0" showRowStripes="1" showColumnStripes="0"/>
</table>
</file>

<file path=xl/tables/table2.xml><?xml version="1.0" encoding="utf-8"?>
<table xmlns="http://schemas.openxmlformats.org/spreadsheetml/2006/main" id="2" name="预测销售额" displayName="预测销售额" ref="B5:N20" totalsRowCount="1">
  <autoFilter ref="B5:N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潜在顾客名称" totalsRowLabel="汇总" dataDxfId="9"/>
    <tableColumn id="2" name="1 月&#10;预测" totalsRowFunction="sum" dataDxfId="10"/>
    <tableColumn id="3" name="2 月&#10;预测" totalsRowFunction="sum" dataDxfId="11"/>
    <tableColumn id="4" name="3 月&#10;预测" totalsRowFunction="sum" dataDxfId="12"/>
    <tableColumn id="5" name="4 月&#10;预测" totalsRowFunction="sum" dataDxfId="13"/>
    <tableColumn id="6" name="5 月&#10;预测" totalsRowFunction="sum" dataDxfId="14"/>
    <tableColumn id="7" name="6 月&#10;预测" totalsRowFunction="sum" dataDxfId="15"/>
    <tableColumn id="8" name="7 月&#10;预测" totalsRowFunction="sum" dataDxfId="16"/>
    <tableColumn id="9" name="8 月&#10;预测" totalsRowFunction="sum" dataDxfId="17"/>
    <tableColumn id="10" name="9 月&#10;预测" totalsRowFunction="sum" dataDxfId="18"/>
    <tableColumn id="11" name="10 月&#10;预测" totalsRowFunction="sum" dataDxfId="19"/>
    <tableColumn id="12" name="11 月&#10;预测" totalsRowFunction="sum" dataDxfId="20"/>
    <tableColumn id="13" name="12 月&#10;预测" totalsRowFunction="sum" dataDxfId="21"/>
  </tableColumns>
  <tableStyleInfo name="预测销售额" showFirstColumn="1" showLastColumn="0" showRowStripes="0" showColumnStripes="0"/>
</table>
</file>

<file path=xl/theme/theme1.xml><?xml version="1.0" encoding="utf-8"?>
<a:theme xmlns:a="http://schemas.openxmlformats.org/drawingml/2006/main" name="Office Theme">
  <a:themeElements>
    <a:clrScheme name="Detailed leads tracking">
      <a:dk1>
        <a:srgbClr val="000000"/>
      </a:dk1>
      <a:lt1>
        <a:srgbClr val="FFFFFF"/>
      </a:lt1>
      <a:dk2>
        <a:srgbClr val="4D4646"/>
      </a:dk2>
      <a:lt2>
        <a:srgbClr val="FFFBEF"/>
      </a:lt2>
      <a:accent1>
        <a:srgbClr val="FFE184"/>
      </a:accent1>
      <a:accent2>
        <a:srgbClr val="66ADA6"/>
      </a:accent2>
      <a:accent3>
        <a:srgbClr val="83AC79"/>
      </a:accent3>
      <a:accent4>
        <a:srgbClr val="FEBF66"/>
      </a:accent4>
      <a:accent5>
        <a:srgbClr val="DB7057"/>
      </a:accent5>
      <a:accent6>
        <a:srgbClr val="A57389"/>
      </a:accent6>
      <a:hlink>
        <a:srgbClr val="66ADA6"/>
      </a:hlink>
      <a:folHlink>
        <a:srgbClr val="A57389"/>
      </a:folHlink>
    </a:clrScheme>
    <a:fontScheme name="Detailed leads tracking">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tint="-0.49997"/>
    <pageSetUpPr fitToPage="1"/>
  </sheetPr>
  <dimension ref="B1:J9"/>
  <sheetViews>
    <sheetView showGridLines="0" tabSelected="1" workbookViewId="0">
      <selection activeCell="H15" sqref="H15"/>
    </sheetView>
  </sheetViews>
  <sheetFormatPr defaultColWidth="9" defaultRowHeight="30" customHeight="1"/>
  <cols>
    <col min="1" max="1" width="2.11111111111111" style="1" customWidth="1"/>
    <col min="2" max="2" width="29.8888888888889" style="1" customWidth="1"/>
    <col min="3" max="3" width="22.1111111111111" style="1" customWidth="1"/>
    <col min="4" max="4" width="13.7777777777778" style="1" customWidth="1"/>
    <col min="5" max="5" width="17.6666666666667" style="1" customWidth="1"/>
    <col min="6" max="6" width="12.3333333333333" style="1" customWidth="1"/>
    <col min="7" max="7" width="22.6666666666667" style="1" customWidth="1"/>
    <col min="8" max="8" width="11.7777777777778" style="1" customWidth="1"/>
    <col min="9" max="9" width="14.8888888888889" style="1" customWidth="1"/>
    <col min="10" max="10" width="20.7777777777778" style="1" customWidth="1"/>
    <col min="11" max="11" width="2.77777777777778" style="1" customWidth="1"/>
    <col min="12" max="16384" width="8.88888888888889" style="1"/>
  </cols>
  <sheetData>
    <row r="1" ht="54.95" customHeight="1" spans="2:10">
      <c r="B1" s="2" t="s">
        <v>0</v>
      </c>
      <c r="C1" s="2"/>
      <c r="D1" s="2"/>
      <c r="E1" s="2"/>
      <c r="F1" s="2"/>
      <c r="G1" s="2"/>
      <c r="H1" s="2"/>
      <c r="I1" s="2"/>
      <c r="J1" s="2"/>
    </row>
    <row r="2" ht="33.95" customHeight="1" spans="2:10">
      <c r="B2" s="3" t="s">
        <v>1</v>
      </c>
      <c r="C2" s="3"/>
      <c r="D2" s="3"/>
      <c r="E2" s="3"/>
      <c r="F2" s="3"/>
      <c r="G2" s="3"/>
      <c r="H2" s="3"/>
      <c r="I2" s="3"/>
      <c r="J2" s="3"/>
    </row>
    <row r="3" customHeight="1" spans="2:2">
      <c r="B3" s="4">
        <f ca="1">TODAY()</f>
        <v>43983</v>
      </c>
    </row>
    <row r="4" customHeight="1" spans="2:10">
      <c r="B4" s="5" t="str">
        <f>公司_名称</f>
        <v>公司名称</v>
      </c>
      <c r="C4" s="5"/>
      <c r="D4" s="5"/>
      <c r="E4" s="5"/>
      <c r="F4" s="5"/>
      <c r="G4" s="5"/>
      <c r="H4" s="5"/>
      <c r="I4" s="5"/>
      <c r="J4" s="5" t="s">
        <v>2</v>
      </c>
    </row>
    <row r="5" customHeight="1" spans="2:10">
      <c r="B5" s="14" t="s">
        <v>3</v>
      </c>
      <c r="C5" s="14" t="s">
        <v>4</v>
      </c>
      <c r="D5" s="14" t="s">
        <v>5</v>
      </c>
      <c r="E5" s="14" t="s">
        <v>6</v>
      </c>
      <c r="F5" s="14" t="s">
        <v>7</v>
      </c>
      <c r="G5" s="15" t="s">
        <v>8</v>
      </c>
      <c r="H5" s="15" t="s">
        <v>9</v>
      </c>
      <c r="I5" s="15" t="s">
        <v>10</v>
      </c>
      <c r="J5" s="15" t="s">
        <v>11</v>
      </c>
    </row>
    <row r="6" customHeight="1" spans="2:10">
      <c r="B6" s="14" t="s">
        <v>12</v>
      </c>
      <c r="C6" s="14"/>
      <c r="D6" s="14"/>
      <c r="E6" s="14"/>
      <c r="F6" s="14" t="s">
        <v>13</v>
      </c>
      <c r="G6" s="16">
        <v>300000</v>
      </c>
      <c r="H6" s="17">
        <v>0.9</v>
      </c>
      <c r="I6" s="20" t="s">
        <v>14</v>
      </c>
      <c r="J6" s="21">
        <f>IFERROR(IF(潜在顾客数据[销售机会]&lt;&gt;"",潜在顾客数据[销售机会]*潜在顾客数据[潜在商机],""),"")</f>
        <v>270000</v>
      </c>
    </row>
    <row r="7" customHeight="1" spans="2:10">
      <c r="B7" s="14" t="s">
        <v>15</v>
      </c>
      <c r="C7" s="14"/>
      <c r="D7" s="14"/>
      <c r="E7" s="14"/>
      <c r="F7" s="14" t="s">
        <v>13</v>
      </c>
      <c r="G7" s="16">
        <v>200000</v>
      </c>
      <c r="H7" s="17">
        <v>0.1</v>
      </c>
      <c r="I7" s="20" t="s">
        <v>16</v>
      </c>
      <c r="J7" s="21">
        <f>IFERROR(IF(潜在顾客数据[销售机会]&lt;&gt;"",潜在顾客数据[销售机会]*潜在顾客数据[潜在商机],""),"")</f>
        <v>20000</v>
      </c>
    </row>
    <row r="8" customHeight="1" spans="2:10">
      <c r="B8" s="14" t="s">
        <v>17</v>
      </c>
      <c r="C8" s="14"/>
      <c r="D8" s="14"/>
      <c r="E8" s="14"/>
      <c r="F8" s="14" t="s">
        <v>18</v>
      </c>
      <c r="G8" s="16">
        <v>100000</v>
      </c>
      <c r="H8" s="17">
        <v>0.2</v>
      </c>
      <c r="I8" s="20" t="s">
        <v>19</v>
      </c>
      <c r="J8" s="21">
        <f>IFERROR(IF(潜在顾客数据[销售机会]&lt;&gt;"",潜在顾客数据[销售机会]*潜在顾客数据[潜在商机],""),"")</f>
        <v>20000</v>
      </c>
    </row>
    <row r="9" customHeight="1" spans="2:10">
      <c r="B9" s="18" t="s">
        <v>20</v>
      </c>
      <c r="C9" s="14"/>
      <c r="D9" s="14"/>
      <c r="E9" s="14"/>
      <c r="F9" s="14"/>
      <c r="G9" s="19">
        <f>SUBTOTAL(109,潜在顾客数据[潜在商机])</f>
        <v>600000</v>
      </c>
      <c r="H9" s="14"/>
      <c r="I9" s="14"/>
      <c r="J9" s="19">
        <f>SUBTOTAL(109,潜在顾客数据[加权预测])</f>
        <v>310000</v>
      </c>
    </row>
  </sheetData>
  <mergeCells count="1">
    <mergeCell ref="B4:I4"/>
  </mergeCells>
  <dataValidations count="15">
    <dataValidation allowBlank="1" showInputMessage="1" showErrorMessage="1" prompt="在此工作簿中跟踪潜在销售顾客。在此工作表中输入潜在销售顾客。自动更新每个潜在顾客的加权预测" sqref="A1"/>
    <dataValidation allowBlank="1" showInputMessage="1" showErrorMessage="1" prompt="在此标题下的此列中输入潜在顾客地区" sqref="E5"/>
    <dataValidation allowBlank="1" showInputMessage="1" showErrorMessage="1" prompt="在此单元格中输入公司名称" sqref="B1"/>
    <dataValidation allowBlank="1" showInputMessage="1" showErrorMessage="1" prompt="在此标题下的此列中输入销售机会百分比。" sqref="H5"/>
    <dataValidation allowBlank="1" showInputMessage="1" showErrorMessage="1" prompt="在此标题下的此列中输入潜在顾客来源" sqref="D5"/>
    <dataValidation allowBlank="1" showInputMessage="1" showErrorMessage="1" prompt="此工作表的标题位于此单元格中" sqref="B2"/>
    <dataValidation allowBlank="1" showInputMessage="1" showErrorMessage="1" prompt="在此单元格中输入日期" sqref="B3"/>
    <dataValidation allowBlank="1" showInputMessage="1" showErrorMessage="1" prompt="此单元格中的公司名称会根据 B1 单元格中输入的公司名称自动更新" sqref="B4:I4"/>
    <dataValidation allowBlank="1" showInputMessage="1" showErrorMessage="1" prompt="在此标题下的此列中输入潜在顾客名称" sqref="B5"/>
    <dataValidation allowBlank="1" showInputMessage="1" showErrorMessage="1" prompt="在此标题下的此列中输入潜在顾客联系信息" sqref="C5"/>
    <dataValidation allowBlank="1" showInputMessage="1" showErrorMessage="1" prompt="在此标题下的此列中输入潜在顾客类型" sqref="F5"/>
    <dataValidation allowBlank="1" showInputMessage="1" showErrorMessage="1" prompt="此标题下此单元格中会自动计算基于潜在商机和销售机会百分比的加权预测" sqref="J5"/>
    <dataValidation allowBlank="1" showInputMessage="1" showErrorMessage="1" prompt="在此标题下的此列中输入潜在商机" sqref="G5"/>
    <dataValidation allowBlank="1" showInputMessage="1" showErrorMessage="1" prompt="在此标题下的此列中选择预测结算月份。按 Alt+向下键打开下拉列表，然后按 Enter 进行选择" sqref="I5"/>
    <dataValidation type="list" allowBlank="1" showInputMessage="1" showErrorMessage="1" error="从列表中选择一个月。选择“取消”，按 Alt+向下键打开下拉列表，然后按 Enter 进行选择" sqref="I6:I8" errorStyle="warning">
      <formula1>"1 月,2 月,3 月,4 月,5 月,6 月,7 月,8 月,9 月,10 月,11 月,12 月"</formula1>
    </dataValidation>
  </dataValidations>
  <printOptions horizontalCentered="1"/>
  <pageMargins left="0.4" right="0.4" top="0.4" bottom="0.4" header="0.3" footer="0.3"/>
  <pageSetup paperSize="9" fitToHeight="0" orientation="landscape"/>
  <headerFooter differentFirst="1">
    <oddFooter>&amp;CPage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pageSetUpPr fitToPage="1"/>
  </sheetPr>
  <dimension ref="B1:N21"/>
  <sheetViews>
    <sheetView showGridLines="0" workbookViewId="0">
      <selection activeCell="A1" sqref="A1"/>
    </sheetView>
  </sheetViews>
  <sheetFormatPr defaultColWidth="9" defaultRowHeight="30" customHeight="1"/>
  <cols>
    <col min="1" max="1" width="2.11111111111111" style="1" customWidth="1"/>
    <col min="2" max="2" width="25.7777777777778" style="1" customWidth="1"/>
    <col min="3" max="14" width="11.7777777777778" style="1" customWidth="1"/>
    <col min="15" max="15" width="2.77777777777778" style="1" customWidth="1"/>
    <col min="16" max="16384" width="8.88888888888889" style="1"/>
  </cols>
  <sheetData>
    <row r="1" ht="54.95" customHeight="1" spans="2:14">
      <c r="B1" s="2" t="str">
        <f>公司_名称</f>
        <v>公司名称</v>
      </c>
      <c r="C1" s="2"/>
      <c r="D1" s="2"/>
      <c r="E1" s="2"/>
      <c r="F1" s="2"/>
      <c r="G1" s="2"/>
      <c r="H1" s="2"/>
      <c r="I1" s="2"/>
      <c r="J1" s="2"/>
      <c r="K1" s="2"/>
      <c r="L1" s="2"/>
      <c r="M1" s="2"/>
      <c r="N1" s="2"/>
    </row>
    <row r="2" ht="33.95" customHeight="1" spans="2:14">
      <c r="B2" s="3" t="s">
        <v>21</v>
      </c>
      <c r="C2" s="3"/>
      <c r="D2" s="3"/>
      <c r="E2" s="3"/>
      <c r="F2" s="3"/>
      <c r="G2" s="3"/>
      <c r="H2" s="3"/>
      <c r="I2" s="3"/>
      <c r="J2" s="3"/>
      <c r="K2" s="3"/>
      <c r="L2" s="3"/>
      <c r="M2" s="3"/>
      <c r="N2" s="3"/>
    </row>
    <row r="3" customHeight="1" spans="2:2">
      <c r="B3" s="4">
        <f ca="1">跟踪表日期</f>
        <v>43983</v>
      </c>
    </row>
    <row r="4" customHeight="1" spans="2:14">
      <c r="B4" s="5" t="str">
        <f>公司_名称</f>
        <v>公司名称</v>
      </c>
      <c r="C4" s="5"/>
      <c r="D4" s="5"/>
      <c r="E4" s="5"/>
      <c r="F4" s="5"/>
      <c r="G4" s="5"/>
      <c r="H4" s="5"/>
      <c r="I4" s="5"/>
      <c r="J4" s="5"/>
      <c r="K4" s="5"/>
      <c r="L4" s="5"/>
      <c r="M4" s="5" t="s">
        <v>2</v>
      </c>
      <c r="N4" s="5"/>
    </row>
    <row r="5" customHeight="1" spans="2:14">
      <c r="B5" t="s">
        <v>3</v>
      </c>
      <c r="C5" t="s">
        <v>22</v>
      </c>
      <c r="D5" t="s">
        <v>23</v>
      </c>
      <c r="E5" t="s">
        <v>24</v>
      </c>
      <c r="F5" t="s">
        <v>25</v>
      </c>
      <c r="G5" t="s">
        <v>26</v>
      </c>
      <c r="H5" t="s">
        <v>27</v>
      </c>
      <c r="I5" t="s">
        <v>28</v>
      </c>
      <c r="J5" t="s">
        <v>29</v>
      </c>
      <c r="K5" t="s">
        <v>30</v>
      </c>
      <c r="L5" t="s">
        <v>31</v>
      </c>
      <c r="M5" t="s">
        <v>32</v>
      </c>
      <c r="N5" t="s">
        <v>33</v>
      </c>
    </row>
    <row r="6" customHeight="1" spans="2:14">
      <c r="B6" t="str">
        <f>IFERROR(IF(AND(潜在顾客数据[潜在顾客名称]&lt;&gt;"",ROW(预测销售额[潜在顾客名称])&lt;&gt;最后一项),潜在顾客数据[潜在顾客名称],""),"")</f>
        <v>A.Datum Corporation</v>
      </c>
      <c r="C6" s="6">
        <f>IFERROR(IF(潜在顾客数据[预测结算]&lt;&gt;"",IF(潜在顾客数据[预测结算]="1 月",潜在顾客数据[加权预测],0),""),"")</f>
        <v>270000</v>
      </c>
      <c r="D6" s="6">
        <f>IFERROR(IF(潜在顾客数据[预测结算]&lt;&gt;"",IF(潜在顾客数据[预测结算]="2 月",潜在顾客数据[加权预测],0),""),"")</f>
        <v>0</v>
      </c>
      <c r="E6" s="6">
        <f>IFERROR(IF(潜在顾客数据[预测结算]&lt;&gt;"",IF(潜在顾客数据[预测结算]="3 月",潜在顾客数据[加权预测],0),""),"")</f>
        <v>0</v>
      </c>
      <c r="F6" s="7">
        <f>IFERROR(IF(潜在顾客数据[预测结算]&lt;&gt;"",IF(潜在顾客数据[预测结算]="4 月",潜在顾客数据[加权预测],0),""),"")</f>
        <v>0</v>
      </c>
      <c r="G6" s="6">
        <f>IFERROR(IF(潜在顾客数据[预测结算]&lt;&gt;"",IF(潜在顾客数据[预测结算]="5 月",潜在顾客数据[加权预测],0),""),"")</f>
        <v>0</v>
      </c>
      <c r="H6" s="6">
        <f>IFERROR(IF(潜在顾客数据[预测结算]&lt;&gt;"",IF(潜在顾客数据[预测结算]="6 月",潜在顾客数据[加权预测],0),""),"")</f>
        <v>0</v>
      </c>
      <c r="I6" s="6">
        <f>IFERROR(IF(潜在顾客数据[预测结算]&lt;&gt;"",IF(潜在顾客数据[预测结算]="7 月",潜在顾客数据[加权预测],0),""),"")</f>
        <v>0</v>
      </c>
      <c r="J6" s="13">
        <f>IFERROR(IF(潜在顾客数据[预测结算]&lt;&gt;"",IF(潜在顾客数据[预测结算]="8 月",潜在顾客数据[加权预测],0),""),"")</f>
        <v>0</v>
      </c>
      <c r="K6" s="6">
        <f>IFERROR(IF(潜在顾客数据[预测结算]&lt;&gt;"",IF(潜在顾客数据[预测结算]="9 月",潜在顾客数据[加权预测],0),""),"")</f>
        <v>0</v>
      </c>
      <c r="L6" s="6">
        <f>IFERROR(IF(潜在顾客数据[预测结算]&lt;&gt;"",IF(潜在顾客数据[预测结算]="10 月",潜在顾客数据[加权预测],0),""),"")</f>
        <v>0</v>
      </c>
      <c r="M6" s="6">
        <f>IFERROR(IF(潜在顾客数据[预测结算]&lt;&gt;"",IF(潜在顾客数据[预测结算]="11 月",潜在顾客数据[加权预测],0),""),"")</f>
        <v>0</v>
      </c>
      <c r="N6" s="6">
        <f>IFERROR(IF(潜在顾客数据[预测结算]&lt;&gt;"",IF(潜在顾客数据[预测结算]="12 月",潜在顾客数据[加权预测],0),""),"")</f>
        <v>0</v>
      </c>
    </row>
    <row r="7" customHeight="1" spans="2:14">
      <c r="B7" t="str">
        <f>IFERROR(IF(AND(潜在顾客数据[潜在顾客名称]&lt;&gt;"",ROW(预测销售额[潜在顾客名称])&lt;&gt;最后一项),潜在顾客数据[潜在顾客名称],""),"")</f>
        <v>Adventure Works</v>
      </c>
      <c r="C7" s="6">
        <f>IFERROR(IF(潜在顾客数据[预测结算]&lt;&gt;"",IF(潜在顾客数据[预测结算]="1 月",潜在顾客数据[加权预测],0),""),"")</f>
        <v>0</v>
      </c>
      <c r="D7" s="6">
        <f>IFERROR(IF(潜在顾客数据[预测结算]&lt;&gt;"",IF(潜在顾客数据[预测结算]="2 月",潜在顾客数据[加权预测],0),""),"")</f>
        <v>20000</v>
      </c>
      <c r="E7" s="6">
        <f>IFERROR(IF(潜在顾客数据[预测结算]&lt;&gt;"",IF(潜在顾客数据[预测结算]="3 月",潜在顾客数据[加权预测],0),""),"")</f>
        <v>0</v>
      </c>
      <c r="F7" s="7">
        <f>IFERROR(IF(潜在顾客数据[预测结算]&lt;&gt;"",IF(潜在顾客数据[预测结算]="4 月",潜在顾客数据[加权预测],0),""),"")</f>
        <v>0</v>
      </c>
      <c r="G7" s="6">
        <f>IFERROR(IF(潜在顾客数据[预测结算]&lt;&gt;"",IF(潜在顾客数据[预测结算]="5 月",潜在顾客数据[加权预测],0),""),"")</f>
        <v>0</v>
      </c>
      <c r="H7" s="6">
        <f>IFERROR(IF(潜在顾客数据[预测结算]&lt;&gt;"",IF(潜在顾客数据[预测结算]="6 月",潜在顾客数据[加权预测],0),""),"")</f>
        <v>0</v>
      </c>
      <c r="I7" s="6">
        <f>IFERROR(IF(潜在顾客数据[预测结算]&lt;&gt;"",IF(潜在顾客数据[预测结算]="7 月",潜在顾客数据[加权预测],0),""),"")</f>
        <v>0</v>
      </c>
      <c r="J7" s="13">
        <f>IFERROR(IF(潜在顾客数据[预测结算]&lt;&gt;"",IF(潜在顾客数据[预测结算]="8 月",潜在顾客数据[加权预测],0),""),"")</f>
        <v>0</v>
      </c>
      <c r="K7" s="6">
        <f>IFERROR(IF(潜在顾客数据[预测结算]&lt;&gt;"",IF(潜在顾客数据[预测结算]="9 月",潜在顾客数据[加权预测],0),""),"")</f>
        <v>0</v>
      </c>
      <c r="L7" s="6">
        <f>IFERROR(IF(潜在顾客数据[预测结算]&lt;&gt;"",IF(潜在顾客数据[预测结算]="10 月",潜在顾客数据[加权预测],0),""),"")</f>
        <v>0</v>
      </c>
      <c r="M7" s="6">
        <f>IFERROR(IF(潜在顾客数据[预测结算]&lt;&gt;"",IF(潜在顾客数据[预测结算]="11 月",潜在顾客数据[加权预测],0),""),"")</f>
        <v>0</v>
      </c>
      <c r="N7" s="6">
        <f>IFERROR(IF(潜在顾客数据[预测结算]&lt;&gt;"",IF(潜在顾客数据[预测结算]="12 月",潜在顾客数据[加权预测],0),""),"")</f>
        <v>0</v>
      </c>
    </row>
    <row r="8" customHeight="1" spans="2:14">
      <c r="B8" t="str">
        <f>IFERROR(IF(AND(潜在顾客数据[潜在顾客名称]&lt;&gt;"",ROW(预测销售额[潜在顾客名称])&lt;&gt;最后一项),潜在顾客数据[潜在顾客名称],""),"")</f>
        <v>Alpine Ski House</v>
      </c>
      <c r="C8" s="6">
        <f>IFERROR(IF(潜在顾客数据[预测结算]&lt;&gt;"",IF(潜在顾客数据[预测结算]="1 月",潜在顾客数据[加权预测],0),""),"")</f>
        <v>0</v>
      </c>
      <c r="D8" s="6">
        <f>IFERROR(IF(潜在顾客数据[预测结算]&lt;&gt;"",IF(潜在顾客数据[预测结算]="2 月",潜在顾客数据[加权预测],0),""),"")</f>
        <v>0</v>
      </c>
      <c r="E8" s="6">
        <f>IFERROR(IF(潜在顾客数据[预测结算]&lt;&gt;"",IF(潜在顾客数据[预测结算]="3 月",潜在顾客数据[加权预测],0),""),"")</f>
        <v>20000</v>
      </c>
      <c r="F8" s="7">
        <f>IFERROR(IF(潜在顾客数据[预测结算]&lt;&gt;"",IF(潜在顾客数据[预测结算]="4 月",潜在顾客数据[加权预测],0),""),"")</f>
        <v>0</v>
      </c>
      <c r="G8" s="6">
        <f>IFERROR(IF(潜在顾客数据[预测结算]&lt;&gt;"",IF(潜在顾客数据[预测结算]="5 月",潜在顾客数据[加权预测],0),""),"")</f>
        <v>0</v>
      </c>
      <c r="H8" s="6">
        <f>IFERROR(IF(潜在顾客数据[预测结算]&lt;&gt;"",IF(潜在顾客数据[预测结算]="6 月",潜在顾客数据[加权预测],0),""),"")</f>
        <v>0</v>
      </c>
      <c r="I8" s="6">
        <f>IFERROR(IF(潜在顾客数据[预测结算]&lt;&gt;"",IF(潜在顾客数据[预测结算]="7 月",潜在顾客数据[加权预测],0),""),"")</f>
        <v>0</v>
      </c>
      <c r="J8" s="13">
        <f>IFERROR(IF(潜在顾客数据[预测结算]&lt;&gt;"",IF(潜在顾客数据[预测结算]="8 月",潜在顾客数据[加权预测],0),""),"")</f>
        <v>0</v>
      </c>
      <c r="K8" s="6">
        <f>IFERROR(IF(潜在顾客数据[预测结算]&lt;&gt;"",IF(潜在顾客数据[预测结算]="9 月",潜在顾客数据[加权预测],0),""),"")</f>
        <v>0</v>
      </c>
      <c r="L8" s="6">
        <f>IFERROR(IF(潜在顾客数据[预测结算]&lt;&gt;"",IF(潜在顾客数据[预测结算]="10 月",潜在顾客数据[加权预测],0),""),"")</f>
        <v>0</v>
      </c>
      <c r="M8" s="6">
        <f>IFERROR(IF(潜在顾客数据[预测结算]&lt;&gt;"",IF(潜在顾客数据[预测结算]="11 月",潜在顾客数据[加权预测],0),""),"")</f>
        <v>0</v>
      </c>
      <c r="N8" s="6">
        <f>IFERROR(IF(潜在顾客数据[预测结算]&lt;&gt;"",IF(潜在顾客数据[预测结算]="12 月",潜在顾客数据[加权预测],0),""),"")</f>
        <v>0</v>
      </c>
    </row>
    <row r="9" customHeight="1" spans="2:14">
      <c r="B9" t="str">
        <f>IFERROR(IF(AND(潜在顾客数据[潜在顾客名称]&lt;&gt;"",ROW(预测销售额[潜在顾客名称])&lt;&gt;最后一项),潜在顾客数据[潜在顾客名称],""),"")</f>
        <v/>
      </c>
      <c r="C9" s="6" t="str">
        <f>IFERROR(IF(潜在顾客数据[预测结算]&lt;&gt;"",IF(潜在顾客数据[预测结算]="1 月",潜在顾客数据[加权预测],0),""),"")</f>
        <v/>
      </c>
      <c r="D9" s="6" t="str">
        <f>IFERROR(IF(潜在顾客数据[预测结算]&lt;&gt;"",IF(潜在顾客数据[预测结算]="2 月",潜在顾客数据[加权预测],0),""),"")</f>
        <v/>
      </c>
      <c r="E9" s="6" t="str">
        <f>IFERROR(IF(潜在顾客数据[预测结算]&lt;&gt;"",IF(潜在顾客数据[预测结算]="3 月",潜在顾客数据[加权预测],0),""),"")</f>
        <v/>
      </c>
      <c r="F9" s="7" t="str">
        <f>IFERROR(IF(潜在顾客数据[预测结算]&lt;&gt;"",IF(潜在顾客数据[预测结算]="4 月",潜在顾客数据[加权预测],0),""),"")</f>
        <v/>
      </c>
      <c r="G9" s="6" t="str">
        <f>IFERROR(IF(潜在顾客数据[预测结算]&lt;&gt;"",IF(潜在顾客数据[预测结算]="5 月",潜在顾客数据[加权预测],0),""),"")</f>
        <v/>
      </c>
      <c r="H9" s="6" t="str">
        <f>IFERROR(IF(潜在顾客数据[预测结算]&lt;&gt;"",IF(潜在顾客数据[预测结算]="6 月",潜在顾客数据[加权预测],0),""),"")</f>
        <v/>
      </c>
      <c r="I9" s="6" t="str">
        <f>IFERROR(IF(潜在顾客数据[预测结算]&lt;&gt;"",IF(潜在顾客数据[预测结算]="7 月",潜在顾客数据[加权预测],0),""),"")</f>
        <v/>
      </c>
      <c r="J9" s="13" t="str">
        <f>IFERROR(IF(潜在顾客数据[预测结算]&lt;&gt;"",IF(潜在顾客数据[预测结算]="8 月",潜在顾客数据[加权预测],0),""),"")</f>
        <v/>
      </c>
      <c r="K9" s="6" t="str">
        <f>IFERROR(IF(潜在顾客数据[预测结算]&lt;&gt;"",IF(潜在顾客数据[预测结算]="9 月",潜在顾客数据[加权预测],0),""),"")</f>
        <v/>
      </c>
      <c r="L9" s="6" t="str">
        <f>IFERROR(IF(潜在顾客数据[预测结算]&lt;&gt;"",IF(潜在顾客数据[预测结算]="10 月",潜在顾客数据[加权预测],0),""),"")</f>
        <v/>
      </c>
      <c r="M9" s="6" t="str">
        <f>IFERROR(IF(潜在顾客数据[预测结算]&lt;&gt;"",IF(潜在顾客数据[预测结算]="11 月",潜在顾客数据[加权预测],0),""),"")</f>
        <v/>
      </c>
      <c r="N9" s="6" t="str">
        <f>IFERROR(IF(潜在顾客数据[预测结算]&lt;&gt;"",IF(潜在顾客数据[预测结算]="12 月",潜在顾客数据[加权预测],0),""),"")</f>
        <v/>
      </c>
    </row>
    <row r="10" customHeight="1" spans="2:14">
      <c r="B10" t="str">
        <f>IFERROR(IF(AND(潜在顾客数据[潜在顾客名称]&lt;&gt;"",ROW(预测销售额[潜在顾客名称])&lt;&gt;最后一项),潜在顾客数据[潜在顾客名称],""),"")</f>
        <v/>
      </c>
      <c r="C10" s="6" t="str">
        <f>IFERROR(IF(潜在顾客数据[预测结算]&lt;&gt;"",IF(潜在顾客数据[预测结算]="1 月",潜在顾客数据[加权预测],0),""),"")</f>
        <v/>
      </c>
      <c r="D10" s="6" t="str">
        <f>IFERROR(IF(潜在顾客数据[预测结算]&lt;&gt;"",IF(潜在顾客数据[预测结算]="2 月",潜在顾客数据[加权预测],0),""),"")</f>
        <v/>
      </c>
      <c r="E10" s="6" t="str">
        <f>IFERROR(IF(潜在顾客数据[预测结算]&lt;&gt;"",IF(潜在顾客数据[预测结算]="3 月",潜在顾客数据[加权预测],0),""),"")</f>
        <v/>
      </c>
      <c r="F10" s="7" t="str">
        <f>IFERROR(IF(潜在顾客数据[预测结算]&lt;&gt;"",IF(潜在顾客数据[预测结算]="4 月",潜在顾客数据[加权预测],0),""),"")</f>
        <v/>
      </c>
      <c r="G10" s="6" t="str">
        <f>IFERROR(IF(潜在顾客数据[预测结算]&lt;&gt;"",IF(潜在顾客数据[预测结算]="5 月",潜在顾客数据[加权预测],0),""),"")</f>
        <v/>
      </c>
      <c r="H10" s="6" t="str">
        <f>IFERROR(IF(潜在顾客数据[预测结算]&lt;&gt;"",IF(潜在顾客数据[预测结算]="6 月",潜在顾客数据[加权预测],0),""),"")</f>
        <v/>
      </c>
      <c r="I10" s="6" t="str">
        <f>IFERROR(IF(潜在顾客数据[预测结算]&lt;&gt;"",IF(潜在顾客数据[预测结算]="7 月",潜在顾客数据[加权预测],0),""),"")</f>
        <v/>
      </c>
      <c r="J10" s="13" t="str">
        <f>IFERROR(IF(潜在顾客数据[预测结算]&lt;&gt;"",IF(潜在顾客数据[预测结算]="8 月",潜在顾客数据[加权预测],0),""),"")</f>
        <v/>
      </c>
      <c r="K10" s="6" t="str">
        <f>IFERROR(IF(潜在顾客数据[预测结算]&lt;&gt;"",IF(潜在顾客数据[预测结算]="9 月",潜在顾客数据[加权预测],0),""),"")</f>
        <v/>
      </c>
      <c r="L10" s="6" t="str">
        <f>IFERROR(IF(潜在顾客数据[预测结算]&lt;&gt;"",IF(潜在顾客数据[预测结算]="10 月",潜在顾客数据[加权预测],0),""),"")</f>
        <v/>
      </c>
      <c r="M10" s="6" t="str">
        <f>IFERROR(IF(潜在顾客数据[预测结算]&lt;&gt;"",IF(潜在顾客数据[预测结算]="11 月",潜在顾客数据[加权预测],0),""),"")</f>
        <v/>
      </c>
      <c r="N10" s="6" t="str">
        <f>IFERROR(IF(潜在顾客数据[预测结算]&lt;&gt;"",IF(潜在顾客数据[预测结算]="12 月",潜在顾客数据[加权预测],0),""),"")</f>
        <v/>
      </c>
    </row>
    <row r="11" customHeight="1" spans="2:14">
      <c r="B11" t="str">
        <f>IFERROR(IF(AND(潜在顾客数据[潜在顾客名称]&lt;&gt;"",ROW(预测销售额[潜在顾客名称])&lt;&gt;最后一项),潜在顾客数据[潜在顾客名称],""),"")</f>
        <v/>
      </c>
      <c r="C11" s="6" t="str">
        <f>IFERROR(IF(潜在顾客数据[预测结算]&lt;&gt;"",IF(潜在顾客数据[预测结算]="1 月",潜在顾客数据[加权预测],0),""),"")</f>
        <v/>
      </c>
      <c r="D11" s="6" t="str">
        <f>IFERROR(IF(潜在顾客数据[预测结算]&lt;&gt;"",IF(潜在顾客数据[预测结算]="2 月",潜在顾客数据[加权预测],0),""),"")</f>
        <v/>
      </c>
      <c r="E11" s="6" t="str">
        <f>IFERROR(IF(潜在顾客数据[预测结算]&lt;&gt;"",IF(潜在顾客数据[预测结算]="3 月",潜在顾客数据[加权预测],0),""),"")</f>
        <v/>
      </c>
      <c r="F11" s="7" t="str">
        <f>IFERROR(IF(潜在顾客数据[预测结算]&lt;&gt;"",IF(潜在顾客数据[预测结算]="4 月",潜在顾客数据[加权预测],0),""),"")</f>
        <v/>
      </c>
      <c r="G11" s="6" t="str">
        <f>IFERROR(IF(潜在顾客数据[预测结算]&lt;&gt;"",IF(潜在顾客数据[预测结算]="5 月",潜在顾客数据[加权预测],0),""),"")</f>
        <v/>
      </c>
      <c r="H11" s="6" t="str">
        <f>IFERROR(IF(潜在顾客数据[预测结算]&lt;&gt;"",IF(潜在顾客数据[预测结算]="6 月",潜在顾客数据[加权预测],0),""),"")</f>
        <v/>
      </c>
      <c r="I11" s="6" t="str">
        <f>IFERROR(IF(潜在顾客数据[预测结算]&lt;&gt;"",IF(潜在顾客数据[预测结算]="7 月",潜在顾客数据[加权预测],0),""),"")</f>
        <v/>
      </c>
      <c r="J11" s="13" t="str">
        <f>IFERROR(IF(潜在顾客数据[预测结算]&lt;&gt;"",IF(潜在顾客数据[预测结算]="8 月",潜在顾客数据[加权预测],0),""),"")</f>
        <v/>
      </c>
      <c r="K11" s="6" t="str">
        <f>IFERROR(IF(潜在顾客数据[预测结算]&lt;&gt;"",IF(潜在顾客数据[预测结算]="9 月",潜在顾客数据[加权预测],0),""),"")</f>
        <v/>
      </c>
      <c r="L11" s="6" t="str">
        <f>IFERROR(IF(潜在顾客数据[预测结算]&lt;&gt;"",IF(潜在顾客数据[预测结算]="10 月",潜在顾客数据[加权预测],0),""),"")</f>
        <v/>
      </c>
      <c r="M11" s="6" t="str">
        <f>IFERROR(IF(潜在顾客数据[预测结算]&lt;&gt;"",IF(潜在顾客数据[预测结算]="11 月",潜在顾客数据[加权预测],0),""),"")</f>
        <v/>
      </c>
      <c r="N11" s="6" t="str">
        <f>IFERROR(IF(潜在顾客数据[预测结算]&lt;&gt;"",IF(潜在顾客数据[预测结算]="12 月",潜在顾客数据[加权预测],0),""),"")</f>
        <v/>
      </c>
    </row>
    <row r="12" customHeight="1" spans="2:14">
      <c r="B12" t="str">
        <f>IFERROR(IF(AND(潜在顾客数据[潜在顾客名称]&lt;&gt;"",ROW(预测销售额[潜在顾客名称])&lt;&gt;最后一项),潜在顾客数据[潜在顾客名称],""),"")</f>
        <v/>
      </c>
      <c r="C12" s="6" t="str">
        <f>IFERROR(IF(潜在顾客数据[预测结算]&lt;&gt;"",IF(潜在顾客数据[预测结算]="1 月",潜在顾客数据[加权预测],0),""),"")</f>
        <v/>
      </c>
      <c r="D12" s="6" t="str">
        <f>IFERROR(IF(潜在顾客数据[预测结算]&lt;&gt;"",IF(潜在顾客数据[预测结算]="2 月",潜在顾客数据[加权预测],0),""),"")</f>
        <v/>
      </c>
      <c r="E12" s="6" t="str">
        <f>IFERROR(IF(潜在顾客数据[预测结算]&lt;&gt;"",IF(潜在顾客数据[预测结算]="3 月",潜在顾客数据[加权预测],0),""),"")</f>
        <v/>
      </c>
      <c r="F12" s="7" t="str">
        <f>IFERROR(IF(潜在顾客数据[预测结算]&lt;&gt;"",IF(潜在顾客数据[预测结算]="4 月",潜在顾客数据[加权预测],0),""),"")</f>
        <v/>
      </c>
      <c r="G12" s="6" t="str">
        <f>IFERROR(IF(潜在顾客数据[预测结算]&lt;&gt;"",IF(潜在顾客数据[预测结算]="5 月",潜在顾客数据[加权预测],0),""),"")</f>
        <v/>
      </c>
      <c r="H12" s="6" t="str">
        <f>IFERROR(IF(潜在顾客数据[预测结算]&lt;&gt;"",IF(潜在顾客数据[预测结算]="6 月",潜在顾客数据[加权预测],0),""),"")</f>
        <v/>
      </c>
      <c r="I12" s="6" t="str">
        <f>IFERROR(IF(潜在顾客数据[预测结算]&lt;&gt;"",IF(潜在顾客数据[预测结算]="7 月",潜在顾客数据[加权预测],0),""),"")</f>
        <v/>
      </c>
      <c r="J12" s="13" t="str">
        <f>IFERROR(IF(潜在顾客数据[预测结算]&lt;&gt;"",IF(潜在顾客数据[预测结算]="8 月",潜在顾客数据[加权预测],0),""),"")</f>
        <v/>
      </c>
      <c r="K12" s="6" t="str">
        <f>IFERROR(IF(潜在顾客数据[预测结算]&lt;&gt;"",IF(潜在顾客数据[预测结算]="9 月",潜在顾客数据[加权预测],0),""),"")</f>
        <v/>
      </c>
      <c r="L12" s="6" t="str">
        <f>IFERROR(IF(潜在顾客数据[预测结算]&lt;&gt;"",IF(潜在顾客数据[预测结算]="10 月",潜在顾客数据[加权预测],0),""),"")</f>
        <v/>
      </c>
      <c r="M12" s="6" t="str">
        <f>IFERROR(IF(潜在顾客数据[预测结算]&lt;&gt;"",IF(潜在顾客数据[预测结算]="11 月",潜在顾客数据[加权预测],0),""),"")</f>
        <v/>
      </c>
      <c r="N12" s="6" t="str">
        <f>IFERROR(IF(潜在顾客数据[预测结算]&lt;&gt;"",IF(潜在顾客数据[预测结算]="12 月",潜在顾客数据[加权预测],0),""),"")</f>
        <v/>
      </c>
    </row>
    <row r="13" customHeight="1" spans="2:14">
      <c r="B13" t="str">
        <f>IFERROR(IF(AND(潜在顾客数据[潜在顾客名称]&lt;&gt;"",ROW(预测销售额[潜在顾客名称])&lt;&gt;最后一项),潜在顾客数据[潜在顾客名称],""),"")</f>
        <v/>
      </c>
      <c r="C13" s="6" t="str">
        <f>IFERROR(IF(潜在顾客数据[预测结算]&lt;&gt;"",IF(潜在顾客数据[预测结算]="1 月",潜在顾客数据[加权预测],0),""),"")</f>
        <v/>
      </c>
      <c r="D13" s="6" t="str">
        <f>IFERROR(IF(潜在顾客数据[预测结算]&lt;&gt;"",IF(潜在顾客数据[预测结算]="2 月",潜在顾客数据[加权预测],0),""),"")</f>
        <v/>
      </c>
      <c r="E13" s="6" t="str">
        <f>IFERROR(IF(潜在顾客数据[预测结算]&lt;&gt;"",IF(潜在顾客数据[预测结算]="3 月",潜在顾客数据[加权预测],0),""),"")</f>
        <v/>
      </c>
      <c r="F13" s="7" t="str">
        <f>IFERROR(IF(潜在顾客数据[预测结算]&lt;&gt;"",IF(潜在顾客数据[预测结算]="4 月",潜在顾客数据[加权预测],0),""),"")</f>
        <v/>
      </c>
      <c r="G13" s="6" t="str">
        <f>IFERROR(IF(潜在顾客数据[预测结算]&lt;&gt;"",IF(潜在顾客数据[预测结算]="5 月",潜在顾客数据[加权预测],0),""),"")</f>
        <v/>
      </c>
      <c r="H13" s="6" t="str">
        <f>IFERROR(IF(潜在顾客数据[预测结算]&lt;&gt;"",IF(潜在顾客数据[预测结算]="6 月",潜在顾客数据[加权预测],0),""),"")</f>
        <v/>
      </c>
      <c r="I13" s="6" t="str">
        <f>IFERROR(IF(潜在顾客数据[预测结算]&lt;&gt;"",IF(潜在顾客数据[预测结算]="7 月",潜在顾客数据[加权预测],0),""),"")</f>
        <v/>
      </c>
      <c r="J13" s="13" t="str">
        <f>IFERROR(IF(潜在顾客数据[预测结算]&lt;&gt;"",IF(潜在顾客数据[预测结算]="8 月",潜在顾客数据[加权预测],0),""),"")</f>
        <v/>
      </c>
      <c r="K13" s="6" t="str">
        <f>IFERROR(IF(潜在顾客数据[预测结算]&lt;&gt;"",IF(潜在顾客数据[预测结算]="9 月",潜在顾客数据[加权预测],0),""),"")</f>
        <v/>
      </c>
      <c r="L13" s="6" t="str">
        <f>IFERROR(IF(潜在顾客数据[预测结算]&lt;&gt;"",IF(潜在顾客数据[预测结算]="10 月",潜在顾客数据[加权预测],0),""),"")</f>
        <v/>
      </c>
      <c r="M13" s="6" t="str">
        <f>IFERROR(IF(潜在顾客数据[预测结算]&lt;&gt;"",IF(潜在顾客数据[预测结算]="11 月",潜在顾客数据[加权预测],0),""),"")</f>
        <v/>
      </c>
      <c r="N13" s="6" t="str">
        <f>IFERROR(IF(潜在顾客数据[预测结算]&lt;&gt;"",IF(潜在顾客数据[预测结算]="12 月",潜在顾客数据[加权预测],0),""),"")</f>
        <v/>
      </c>
    </row>
    <row r="14" customHeight="1" spans="2:14">
      <c r="B14" t="str">
        <f>IFERROR(IF(AND(潜在顾客数据[潜在顾客名称]&lt;&gt;"",ROW(预测销售额[潜在顾客名称])&lt;&gt;最后一项),潜在顾客数据[潜在顾客名称],""),"")</f>
        <v/>
      </c>
      <c r="C14" s="6" t="str">
        <f>IFERROR(IF(潜在顾客数据[预测结算]&lt;&gt;"",IF(潜在顾客数据[预测结算]="1 月",潜在顾客数据[加权预测],0),""),"")</f>
        <v/>
      </c>
      <c r="D14" s="6" t="str">
        <f>IFERROR(IF(潜在顾客数据[预测结算]&lt;&gt;"",IF(潜在顾客数据[预测结算]="2 月",潜在顾客数据[加权预测],0),""),"")</f>
        <v/>
      </c>
      <c r="E14" s="6" t="str">
        <f>IFERROR(IF(潜在顾客数据[预测结算]&lt;&gt;"",IF(潜在顾客数据[预测结算]="3 月",潜在顾客数据[加权预测],0),""),"")</f>
        <v/>
      </c>
      <c r="F14" s="7" t="str">
        <f>IFERROR(IF(潜在顾客数据[预测结算]&lt;&gt;"",IF(潜在顾客数据[预测结算]="4 月",潜在顾客数据[加权预测],0),""),"")</f>
        <v/>
      </c>
      <c r="G14" s="6" t="str">
        <f>IFERROR(IF(潜在顾客数据[预测结算]&lt;&gt;"",IF(潜在顾客数据[预测结算]="5 月",潜在顾客数据[加权预测],0),""),"")</f>
        <v/>
      </c>
      <c r="H14" s="6" t="str">
        <f>IFERROR(IF(潜在顾客数据[预测结算]&lt;&gt;"",IF(潜在顾客数据[预测结算]="6 月",潜在顾客数据[加权预测],0),""),"")</f>
        <v/>
      </c>
      <c r="I14" s="6" t="str">
        <f>IFERROR(IF(潜在顾客数据[预测结算]&lt;&gt;"",IF(潜在顾客数据[预测结算]="7 月",潜在顾客数据[加权预测],0),""),"")</f>
        <v/>
      </c>
      <c r="J14" s="13" t="str">
        <f>IFERROR(IF(潜在顾客数据[预测结算]&lt;&gt;"",IF(潜在顾客数据[预测结算]="8 月",潜在顾客数据[加权预测],0),""),"")</f>
        <v/>
      </c>
      <c r="K14" s="6" t="str">
        <f>IFERROR(IF(潜在顾客数据[预测结算]&lt;&gt;"",IF(潜在顾客数据[预测结算]="9 月",潜在顾客数据[加权预测],0),""),"")</f>
        <v/>
      </c>
      <c r="L14" s="6" t="str">
        <f>IFERROR(IF(潜在顾客数据[预测结算]&lt;&gt;"",IF(潜在顾客数据[预测结算]="10 月",潜在顾客数据[加权预测],0),""),"")</f>
        <v/>
      </c>
      <c r="M14" s="6" t="str">
        <f>IFERROR(IF(潜在顾客数据[预测结算]&lt;&gt;"",IF(潜在顾客数据[预测结算]="11 月",潜在顾客数据[加权预测],0),""),"")</f>
        <v/>
      </c>
      <c r="N14" s="6" t="str">
        <f>IFERROR(IF(潜在顾客数据[预测结算]&lt;&gt;"",IF(潜在顾客数据[预测结算]="12 月",潜在顾客数据[加权预测],0),""),"")</f>
        <v/>
      </c>
    </row>
    <row r="15" customHeight="1" spans="2:14">
      <c r="B15" t="str">
        <f>IFERROR(IF(AND(潜在顾客数据[潜在顾客名称]&lt;&gt;"",ROW(预测销售额[潜在顾客名称])&lt;&gt;最后一项),潜在顾客数据[潜在顾客名称],""),"")</f>
        <v/>
      </c>
      <c r="C15" s="6" t="str">
        <f>IFERROR(IF(潜在顾客数据[预测结算]&lt;&gt;"",IF(潜在顾客数据[预测结算]="1 月",潜在顾客数据[加权预测],0),""),"")</f>
        <v/>
      </c>
      <c r="D15" s="6" t="str">
        <f>IFERROR(IF(潜在顾客数据[预测结算]&lt;&gt;"",IF(潜在顾客数据[预测结算]="2 月",潜在顾客数据[加权预测],0),""),"")</f>
        <v/>
      </c>
      <c r="E15" s="6" t="str">
        <f>IFERROR(IF(潜在顾客数据[预测结算]&lt;&gt;"",IF(潜在顾客数据[预测结算]="3 月",潜在顾客数据[加权预测],0),""),"")</f>
        <v/>
      </c>
      <c r="F15" s="7" t="str">
        <f>IFERROR(IF(潜在顾客数据[预测结算]&lt;&gt;"",IF(潜在顾客数据[预测结算]="4 月",潜在顾客数据[加权预测],0),""),"")</f>
        <v/>
      </c>
      <c r="G15" s="6" t="str">
        <f>IFERROR(IF(潜在顾客数据[预测结算]&lt;&gt;"",IF(潜在顾客数据[预测结算]="5 月",潜在顾客数据[加权预测],0),""),"")</f>
        <v/>
      </c>
      <c r="H15" s="6" t="str">
        <f>IFERROR(IF(潜在顾客数据[预测结算]&lt;&gt;"",IF(潜在顾客数据[预测结算]="6 月",潜在顾客数据[加权预测],0),""),"")</f>
        <v/>
      </c>
      <c r="I15" s="6" t="str">
        <f>IFERROR(IF(潜在顾客数据[预测结算]&lt;&gt;"",IF(潜在顾客数据[预测结算]="7 月",潜在顾客数据[加权预测],0),""),"")</f>
        <v/>
      </c>
      <c r="J15" s="13" t="str">
        <f>IFERROR(IF(潜在顾客数据[预测结算]&lt;&gt;"",IF(潜在顾客数据[预测结算]="8 月",潜在顾客数据[加权预测],0),""),"")</f>
        <v/>
      </c>
      <c r="K15" s="6" t="str">
        <f>IFERROR(IF(潜在顾客数据[预测结算]&lt;&gt;"",IF(潜在顾客数据[预测结算]="9 月",潜在顾客数据[加权预测],0),""),"")</f>
        <v/>
      </c>
      <c r="L15" s="6" t="str">
        <f>IFERROR(IF(潜在顾客数据[预测结算]&lt;&gt;"",IF(潜在顾客数据[预测结算]="10 月",潜在顾客数据[加权预测],0),""),"")</f>
        <v/>
      </c>
      <c r="M15" s="6" t="str">
        <f>IFERROR(IF(潜在顾客数据[预测结算]&lt;&gt;"",IF(潜在顾客数据[预测结算]="11 月",潜在顾客数据[加权预测],0),""),"")</f>
        <v/>
      </c>
      <c r="N15" s="6" t="str">
        <f>IFERROR(IF(潜在顾客数据[预测结算]&lt;&gt;"",IF(潜在顾客数据[预测结算]="12 月",潜在顾客数据[加权预测],0),""),"")</f>
        <v/>
      </c>
    </row>
    <row r="16" customHeight="1" spans="2:14">
      <c r="B16" t="str">
        <f>IFERROR(IF(AND(潜在顾客数据[潜在顾客名称]&lt;&gt;"",ROW(预测销售额[潜在顾客名称])&lt;&gt;最后一项),潜在顾客数据[潜在顾客名称],""),"")</f>
        <v/>
      </c>
      <c r="C16" s="6" t="str">
        <f>IFERROR(IF(潜在顾客数据[预测结算]&lt;&gt;"",IF(潜在顾客数据[预测结算]="1 月",潜在顾客数据[加权预测],0),""),"")</f>
        <v/>
      </c>
      <c r="D16" s="6" t="str">
        <f>IFERROR(IF(潜在顾客数据[预测结算]&lt;&gt;"",IF(潜在顾客数据[预测结算]="2 月",潜在顾客数据[加权预测],0),""),"")</f>
        <v/>
      </c>
      <c r="E16" s="6" t="str">
        <f>IFERROR(IF(潜在顾客数据[预测结算]&lt;&gt;"",IF(潜在顾客数据[预测结算]="3 月",潜在顾客数据[加权预测],0),""),"")</f>
        <v/>
      </c>
      <c r="F16" s="7" t="str">
        <f>IFERROR(IF(潜在顾客数据[预测结算]&lt;&gt;"",IF(潜在顾客数据[预测结算]="4 月",潜在顾客数据[加权预测],0),""),"")</f>
        <v/>
      </c>
      <c r="G16" s="6" t="str">
        <f>IFERROR(IF(潜在顾客数据[预测结算]&lt;&gt;"",IF(潜在顾客数据[预测结算]="5 月",潜在顾客数据[加权预测],0),""),"")</f>
        <v/>
      </c>
      <c r="H16" s="6" t="str">
        <f>IFERROR(IF(潜在顾客数据[预测结算]&lt;&gt;"",IF(潜在顾客数据[预测结算]="6 月",潜在顾客数据[加权预测],0),""),"")</f>
        <v/>
      </c>
      <c r="I16" s="6" t="str">
        <f>IFERROR(IF(潜在顾客数据[预测结算]&lt;&gt;"",IF(潜在顾客数据[预测结算]="7 月",潜在顾客数据[加权预测],0),""),"")</f>
        <v/>
      </c>
      <c r="J16" s="13" t="str">
        <f>IFERROR(IF(潜在顾客数据[预测结算]&lt;&gt;"",IF(潜在顾客数据[预测结算]="8 月",潜在顾客数据[加权预测],0),""),"")</f>
        <v/>
      </c>
      <c r="K16" s="6" t="str">
        <f>IFERROR(IF(潜在顾客数据[预测结算]&lt;&gt;"",IF(潜在顾客数据[预测结算]="9 月",潜在顾客数据[加权预测],0),""),"")</f>
        <v/>
      </c>
      <c r="L16" s="6" t="str">
        <f>IFERROR(IF(潜在顾客数据[预测结算]&lt;&gt;"",IF(潜在顾客数据[预测结算]="10 月",潜在顾客数据[加权预测],0),""),"")</f>
        <v/>
      </c>
      <c r="M16" s="6" t="str">
        <f>IFERROR(IF(潜在顾客数据[预测结算]&lt;&gt;"",IF(潜在顾客数据[预测结算]="11 月",潜在顾客数据[加权预测],0),""),"")</f>
        <v/>
      </c>
      <c r="N16" s="6" t="str">
        <f>IFERROR(IF(潜在顾客数据[预测结算]&lt;&gt;"",IF(潜在顾客数据[预测结算]="12 月",潜在顾客数据[加权预测],0),""),"")</f>
        <v/>
      </c>
    </row>
    <row r="17" customHeight="1" spans="2:14">
      <c r="B17" t="str">
        <f>IFERROR(IF(AND(潜在顾客数据[潜在顾客名称]&lt;&gt;"",ROW(预测销售额[潜在顾客名称])&lt;&gt;最后一项),潜在顾客数据[潜在顾客名称],""),"")</f>
        <v/>
      </c>
      <c r="C17" s="6" t="str">
        <f>IFERROR(IF(潜在顾客数据[预测结算]&lt;&gt;"",IF(潜在顾客数据[预测结算]="1 月",潜在顾客数据[加权预测],0),""),"")</f>
        <v/>
      </c>
      <c r="D17" s="6" t="str">
        <f>IFERROR(IF(潜在顾客数据[预测结算]&lt;&gt;"",IF(潜在顾客数据[预测结算]="2 月",潜在顾客数据[加权预测],0),""),"")</f>
        <v/>
      </c>
      <c r="E17" s="6" t="str">
        <f>IFERROR(IF(潜在顾客数据[预测结算]&lt;&gt;"",IF(潜在顾客数据[预测结算]="3 月",潜在顾客数据[加权预测],0),""),"")</f>
        <v/>
      </c>
      <c r="F17" s="7" t="str">
        <f>IFERROR(IF(潜在顾客数据[预测结算]&lt;&gt;"",IF(潜在顾客数据[预测结算]="4 月",潜在顾客数据[加权预测],0),""),"")</f>
        <v/>
      </c>
      <c r="G17" s="6" t="str">
        <f>IFERROR(IF(潜在顾客数据[预测结算]&lt;&gt;"",IF(潜在顾客数据[预测结算]="5 月",潜在顾客数据[加权预测],0),""),"")</f>
        <v/>
      </c>
      <c r="H17" s="6" t="str">
        <f>IFERROR(IF(潜在顾客数据[预测结算]&lt;&gt;"",IF(潜在顾客数据[预测结算]="6 月",潜在顾客数据[加权预测],0),""),"")</f>
        <v/>
      </c>
      <c r="I17" s="6" t="str">
        <f>IFERROR(IF(潜在顾客数据[预测结算]&lt;&gt;"",IF(潜在顾客数据[预测结算]="7 月",潜在顾客数据[加权预测],0),""),"")</f>
        <v/>
      </c>
      <c r="J17" s="13" t="str">
        <f>IFERROR(IF(潜在顾客数据[预测结算]&lt;&gt;"",IF(潜在顾客数据[预测结算]="8 月",潜在顾客数据[加权预测],0),""),"")</f>
        <v/>
      </c>
      <c r="K17" s="6" t="str">
        <f>IFERROR(IF(潜在顾客数据[预测结算]&lt;&gt;"",IF(潜在顾客数据[预测结算]="9 月",潜在顾客数据[加权预测],0),""),"")</f>
        <v/>
      </c>
      <c r="L17" s="6" t="str">
        <f>IFERROR(IF(潜在顾客数据[预测结算]&lt;&gt;"",IF(潜在顾客数据[预测结算]="10 月",潜在顾客数据[加权预测],0),""),"")</f>
        <v/>
      </c>
      <c r="M17" s="6" t="str">
        <f>IFERROR(IF(潜在顾客数据[预测结算]&lt;&gt;"",IF(潜在顾客数据[预测结算]="11 月",潜在顾客数据[加权预测],0),""),"")</f>
        <v/>
      </c>
      <c r="N17" s="6" t="str">
        <f>IFERROR(IF(潜在顾客数据[预测结算]&lt;&gt;"",IF(潜在顾客数据[预测结算]="12 月",潜在顾客数据[加权预测],0),""),"")</f>
        <v/>
      </c>
    </row>
    <row r="18" customHeight="1" spans="2:14">
      <c r="B18" t="str">
        <f>IFERROR(IF(AND(潜在顾客数据[潜在顾客名称]&lt;&gt;"",ROW(预测销售额[潜在顾客名称])&lt;&gt;最后一项),潜在顾客数据[潜在顾客名称],""),"")</f>
        <v/>
      </c>
      <c r="C18" s="6" t="str">
        <f>IFERROR(IF(潜在顾客数据[预测结算]&lt;&gt;"",IF(潜在顾客数据[预测结算]="1 月",潜在顾客数据[加权预测],0),""),"")</f>
        <v/>
      </c>
      <c r="D18" s="6" t="str">
        <f>IFERROR(IF(潜在顾客数据[预测结算]&lt;&gt;"",IF(潜在顾客数据[预测结算]="2 月",潜在顾客数据[加权预测],0),""),"")</f>
        <v/>
      </c>
      <c r="E18" s="6" t="str">
        <f>IFERROR(IF(潜在顾客数据[预测结算]&lt;&gt;"",IF(潜在顾客数据[预测结算]="3 月",潜在顾客数据[加权预测],0),""),"")</f>
        <v/>
      </c>
      <c r="F18" s="7" t="str">
        <f>IFERROR(IF(潜在顾客数据[预测结算]&lt;&gt;"",IF(潜在顾客数据[预测结算]="4 月",潜在顾客数据[加权预测],0),""),"")</f>
        <v/>
      </c>
      <c r="G18" s="6" t="str">
        <f>IFERROR(IF(潜在顾客数据[预测结算]&lt;&gt;"",IF(潜在顾客数据[预测结算]="5 月",潜在顾客数据[加权预测],0),""),"")</f>
        <v/>
      </c>
      <c r="H18" s="6" t="str">
        <f>IFERROR(IF(潜在顾客数据[预测结算]&lt;&gt;"",IF(潜在顾客数据[预测结算]="6 月",潜在顾客数据[加权预测],0),""),"")</f>
        <v/>
      </c>
      <c r="I18" s="6" t="str">
        <f>IFERROR(IF(潜在顾客数据[预测结算]&lt;&gt;"",IF(潜在顾客数据[预测结算]="7 月",潜在顾客数据[加权预测],0),""),"")</f>
        <v/>
      </c>
      <c r="J18" s="13" t="str">
        <f>IFERROR(IF(潜在顾客数据[预测结算]&lt;&gt;"",IF(潜在顾客数据[预测结算]="8 月",潜在顾客数据[加权预测],0),""),"")</f>
        <v/>
      </c>
      <c r="K18" s="6" t="str">
        <f>IFERROR(IF(潜在顾客数据[预测结算]&lt;&gt;"",IF(潜在顾客数据[预测结算]="9 月",潜在顾客数据[加权预测],0),""),"")</f>
        <v/>
      </c>
      <c r="L18" s="6" t="str">
        <f>IFERROR(IF(潜在顾客数据[预测结算]&lt;&gt;"",IF(潜在顾客数据[预测结算]="10 月",潜在顾客数据[加权预测],0),""),"")</f>
        <v/>
      </c>
      <c r="M18" s="6" t="str">
        <f>IFERROR(IF(潜在顾客数据[预测结算]&lt;&gt;"",IF(潜在顾客数据[预测结算]="11 月",潜在顾客数据[加权预测],0),""),"")</f>
        <v/>
      </c>
      <c r="N18" s="6" t="str">
        <f>IFERROR(IF(潜在顾客数据[预测结算]&lt;&gt;"",IF(潜在顾客数据[预测结算]="12 月",潜在顾客数据[加权预测],0),""),"")</f>
        <v/>
      </c>
    </row>
    <row r="19" customHeight="1" spans="2:14">
      <c r="B19" t="str">
        <f>IFERROR(IF(AND(潜在顾客数据[潜在顾客名称]&lt;&gt;"",ROW(预测销售额[潜在顾客名称])&lt;&gt;最后一项),潜在顾客数据[潜在顾客名称],""),"")</f>
        <v/>
      </c>
      <c r="C19" s="6" t="str">
        <f>IFERROR(IF(潜在顾客数据[预测结算]&lt;&gt;"",IF(潜在顾客数据[预测结算]="1 月",潜在顾客数据[加权预测],0),""),"")</f>
        <v/>
      </c>
      <c r="D19" s="6" t="str">
        <f>IFERROR(IF(潜在顾客数据[预测结算]&lt;&gt;"",IF(潜在顾客数据[预测结算]="2 月",潜在顾客数据[加权预测],0),""),"")</f>
        <v/>
      </c>
      <c r="E19" s="6" t="str">
        <f>IFERROR(IF(潜在顾客数据[预测结算]&lt;&gt;"",IF(潜在顾客数据[预测结算]="3 月",潜在顾客数据[加权预测],0),""),"")</f>
        <v/>
      </c>
      <c r="F19" s="7" t="str">
        <f>IFERROR(IF(潜在顾客数据[预测结算]&lt;&gt;"",IF(潜在顾客数据[预测结算]="4 月",潜在顾客数据[加权预测],0),""),"")</f>
        <v/>
      </c>
      <c r="G19" s="6" t="str">
        <f>IFERROR(IF(潜在顾客数据[预测结算]&lt;&gt;"",IF(潜在顾客数据[预测结算]="5 月",潜在顾客数据[加权预测],0),""),"")</f>
        <v/>
      </c>
      <c r="H19" s="6" t="str">
        <f>IFERROR(IF(潜在顾客数据[预测结算]&lt;&gt;"",IF(潜在顾客数据[预测结算]="6 月",潜在顾客数据[加权预测],0),""),"")</f>
        <v/>
      </c>
      <c r="I19" s="6" t="str">
        <f>IFERROR(IF(潜在顾客数据[预测结算]&lt;&gt;"",IF(潜在顾客数据[预测结算]="7 月",潜在顾客数据[加权预测],0),""),"")</f>
        <v/>
      </c>
      <c r="J19" s="13" t="str">
        <f>IFERROR(IF(潜在顾客数据[预测结算]&lt;&gt;"",IF(潜在顾客数据[预测结算]="8 月",潜在顾客数据[加权预测],0),""),"")</f>
        <v/>
      </c>
      <c r="K19" s="6" t="str">
        <f>IFERROR(IF(潜在顾客数据[预测结算]&lt;&gt;"",IF(潜在顾客数据[预测结算]="9 月",潜在顾客数据[加权预测],0),""),"")</f>
        <v/>
      </c>
      <c r="L19" s="6" t="str">
        <f>IFERROR(IF(潜在顾客数据[预测结算]&lt;&gt;"",IF(潜在顾客数据[预测结算]="10 月",潜在顾客数据[加权预测],0),""),"")</f>
        <v/>
      </c>
      <c r="M19" s="6" t="str">
        <f>IFERROR(IF(潜在顾客数据[预测结算]&lt;&gt;"",IF(潜在顾客数据[预测结算]="11 月",潜在顾客数据[加权预测],0),""),"")</f>
        <v/>
      </c>
      <c r="N19" s="6" t="str">
        <f>IFERROR(IF(潜在顾客数据[预测结算]&lt;&gt;"",IF(潜在顾客数据[预测结算]="12 月",潜在顾客数据[加权预测],0),""),"")</f>
        <v/>
      </c>
    </row>
    <row r="20" customHeight="1" spans="2:14">
      <c r="B20" t="s">
        <v>34</v>
      </c>
      <c r="C20" s="8">
        <f>SUBTOTAL(109,预测销售额[1 月
预测])</f>
        <v>270000</v>
      </c>
      <c r="D20" s="8">
        <f>SUBTOTAL(109,预测销售额[2 月
预测])</f>
        <v>20000</v>
      </c>
      <c r="E20" s="8">
        <f>SUBTOTAL(109,预测销售额[3 月
预测])</f>
        <v>20000</v>
      </c>
      <c r="F20" s="9">
        <f>SUBTOTAL(109,预测销售额[4 月
预测])</f>
        <v>0</v>
      </c>
      <c r="G20" s="8">
        <f>SUBTOTAL(109,预测销售额[5 月
预测])</f>
        <v>0</v>
      </c>
      <c r="H20" s="8">
        <f>SUBTOTAL(109,预测销售额[6 月
预测])</f>
        <v>0</v>
      </c>
      <c r="I20" s="8">
        <f>SUBTOTAL(109,预测销售额[7 月
预测])</f>
        <v>0</v>
      </c>
      <c r="J20" s="9">
        <f>SUBTOTAL(109,预测销售额[8 月
预测])</f>
        <v>0</v>
      </c>
      <c r="K20" s="8">
        <f>SUBTOTAL(109,预测销售额[9 月
预测])</f>
        <v>0</v>
      </c>
      <c r="L20" s="8">
        <f>SUBTOTAL(109,预测销售额[10 月
预测])</f>
        <v>0</v>
      </c>
      <c r="M20" s="8">
        <f>SUBTOTAL(109,预测销售额[11 月
预测])</f>
        <v>0</v>
      </c>
      <c r="N20" s="8">
        <f>SUBTOTAL(109,预测销售额[12 月
预测])</f>
        <v>0</v>
      </c>
    </row>
    <row r="21" customHeight="1" spans="2:14">
      <c r="B21" s="10" t="s">
        <v>35</v>
      </c>
      <c r="C21" s="11">
        <f>C20</f>
        <v>270000</v>
      </c>
      <c r="D21" s="11">
        <f t="shared" ref="D21:N21" si="0">C21+D20</f>
        <v>290000</v>
      </c>
      <c r="E21" s="11">
        <f t="shared" si="0"/>
        <v>310000</v>
      </c>
      <c r="F21" s="12">
        <f t="shared" si="0"/>
        <v>310000</v>
      </c>
      <c r="G21" s="11">
        <f t="shared" si="0"/>
        <v>310000</v>
      </c>
      <c r="H21" s="11">
        <f t="shared" si="0"/>
        <v>310000</v>
      </c>
      <c r="I21" s="11">
        <f t="shared" si="0"/>
        <v>310000</v>
      </c>
      <c r="J21" s="12">
        <f t="shared" si="0"/>
        <v>310000</v>
      </c>
      <c r="K21" s="11">
        <f t="shared" si="0"/>
        <v>310000</v>
      </c>
      <c r="L21" s="11">
        <f t="shared" si="0"/>
        <v>310000</v>
      </c>
      <c r="M21" s="11">
        <f t="shared" si="0"/>
        <v>310000</v>
      </c>
      <c r="N21" s="11">
        <f t="shared" si="0"/>
        <v>310000</v>
      </c>
    </row>
  </sheetData>
  <mergeCells count="2">
    <mergeCell ref="B4:L4"/>
    <mergeCell ref="M4:N4"/>
  </mergeCells>
  <dataValidations count="7">
    <dataValidation allowBlank="1" showInputMessage="1" showErrorMessage="1" prompt="右侧单元格中会自动计算累计总收入" sqref="B21"/>
    <dataValidation allowBlank="1" showInputMessage="1" showErrorMessage="1" prompt="此工作表中的每月和累积预测收入会自动更新。此数据用于自动更新每月加权预测工作表" sqref="A1"/>
    <dataValidation allowBlank="1" showInputMessage="1" showErrorMessage="1" prompt="此单元格中的公司名称会根据潜在顾客数据工作表 B1 单元格中输入的公司名称自动更新" sqref="B1 B4:L4"/>
    <dataValidation allowBlank="1" showInputMessage="1" showErrorMessage="1" prompt="此标题下此列中的当月预测收入将自动更新" sqref="C5:N5"/>
    <dataValidation allowBlank="1" showInputMessage="1" showErrorMessage="1" prompt="此工作表的标题位于此单元格中" sqref="B2"/>
    <dataValidation allowBlank="1" showInputMessage="1" showErrorMessage="1" prompt="此单元格中的日期会根据潜在顾客数据工作表 B3 单元格中输入的日期自动更新" sqref="B3"/>
    <dataValidation allowBlank="1" showInputMessage="1" showErrorMessage="1" prompt="此标题下此列中的潜在顾客名称将自动更新潜在顾客数据工作表中添加新的潜在顾客时，预测销售额表中会随之添加新行" sqref="B5"/>
  </dataValidations>
  <printOptions horizontalCentered="1"/>
  <pageMargins left="0.4" right="0.4" top="0.4" bottom="0.4" header="0.3" footer="0.3"/>
  <pageSetup paperSize="9" fitToHeight="0" orientation="landscape"/>
  <headerFooter differentFirst="1">
    <oddFooter>&amp;CPage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pageSetUpPr fitToPage="1"/>
  </sheetPr>
  <dimension ref="B1:B3"/>
  <sheetViews>
    <sheetView showGridLines="0" topLeftCell="A10" workbookViewId="0">
      <selection activeCell="A1" sqref="A1"/>
    </sheetView>
  </sheetViews>
  <sheetFormatPr defaultColWidth="9" defaultRowHeight="16.5" outlineLevelRow="2" outlineLevelCol="1"/>
  <cols>
    <col min="1" max="1" width="2.11111111111111" style="1" customWidth="1"/>
    <col min="2" max="2" width="175.444444444444" style="1" customWidth="1"/>
    <col min="3" max="3" width="2.77777777777778" style="1" customWidth="1"/>
    <col min="4" max="16384" width="8.88888888888889" style="1"/>
  </cols>
  <sheetData>
    <row r="1" ht="54.95" customHeight="1" spans="2:2">
      <c r="B1" s="2" t="str">
        <f>公司_名称</f>
        <v>公司名称</v>
      </c>
    </row>
    <row r="2" ht="33.95" customHeight="1" spans="2:2">
      <c r="B2" s="3" t="s">
        <v>36</v>
      </c>
    </row>
    <row r="3" spans="2:2">
      <c r="B3" s="1" t="s">
        <v>37</v>
      </c>
    </row>
  </sheetData>
  <dataValidations count="4">
    <dataValidation allowBlank="1" showInputMessage="1" showErrorMessage="1" prompt="基于预测销售额工作表中数据的每月加权预测图表。图表会自动更新" sqref="A1"/>
    <dataValidation allowBlank="1" showInputMessage="1" showErrorMessage="1" prompt="此单元格中的公司名称会根据潜在顾客数据工作表 B1 单元格中输入的公司名称自动更新" sqref="B1"/>
    <dataValidation allowBlank="1" showInputMessage="1" showErrorMessage="1" prompt="此工作表的标题位于此单元格中" sqref="B2"/>
    <dataValidation allowBlank="1" showInputMessage="1" showErrorMessage="1" prompt="此列中的折线图比较每月的预测收入和加权预测" sqref="B3"/>
  </dataValidations>
  <printOptions horizontalCentered="1"/>
  <pageMargins left="0.4" right="0.4" top="0.4" bottom="0.4" header="0.3" footer="0.3"/>
  <pageSetup paperSize="9" scale="68" fitToHeight="0" orientation="landscape"/>
  <headerFooter differentFirst="1">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潜在顾客数据</vt:lpstr>
      <vt:lpstr>预测销售额 </vt:lpstr>
      <vt:lpstr>每月加权预测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2020-06-01T07:10:00Z</dcterms:created>
  <dcterms:modified xsi:type="dcterms:W3CDTF">2020-06-01T07:12:14Z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